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comments2.xml" ContentType="application/vnd.openxmlformats-officedocument.spreadsheetml.comments+xml"/>
  <Override PartName="/xl/drawings/drawing4.xml" ContentType="application/vnd.openxmlformats-officedocument.drawing+xml"/>
  <Override PartName="/xl/tables/table3.xml" ContentType="application/vnd.openxmlformats-officedocument.spreadsheetml.table+xml"/>
  <Override PartName="/xl/slicers/slicer3.xml" ContentType="application/vnd.ms-excel.slicer+xml"/>
  <Override PartName="/xl/comments3.xml" ContentType="application/vnd.openxmlformats-officedocument.spreadsheetml.comments+xml"/>
  <Override PartName="/xl/drawings/drawing5.xml" ContentType="application/vnd.openxmlformats-officedocument.drawing+xml"/>
  <Override PartName="/xl/tables/table4.xml" ContentType="application/vnd.openxmlformats-officedocument.spreadsheetml.table+xml"/>
  <Override PartName="/xl/slicers/slicer4.xml" ContentType="application/vnd.ms-excel.slicer+xml"/>
  <Override PartName="/xl/comments4.xml" ContentType="application/vnd.openxmlformats-officedocument.spreadsheetml.comments+xml"/>
  <Override PartName="/xl/drawings/drawing6.xml" ContentType="application/vnd.openxmlformats-officedocument.drawing+xml"/>
  <Override PartName="/xl/tables/table5.xml" ContentType="application/vnd.openxmlformats-officedocument.spreadsheetml.table+xml"/>
  <Override PartName="/xl/slicers/slicer5.xml" ContentType="application/vnd.ms-excel.slicer+xml"/>
  <Override PartName="/xl/comments5.xml" ContentType="application/vnd.openxmlformats-officedocument.spreadsheetml.comments+xml"/>
  <Override PartName="/xl/drawings/drawing7.xml" ContentType="application/vnd.openxmlformats-officedocument.drawing+xml"/>
  <Override PartName="/xl/tables/table6.xml" ContentType="application/vnd.openxmlformats-officedocument.spreadsheetml.table+xml"/>
  <Override PartName="/xl/slicers/slicer6.xml" ContentType="application/vnd.ms-excel.slicer+xml"/>
  <Override PartName="/xl/comments6.xml" ContentType="application/vnd.openxmlformats-officedocument.spreadsheetml.comments+xml"/>
  <Override PartName="/xl/drawings/drawing8.xml" ContentType="application/vnd.openxmlformats-officedocument.drawing+xml"/>
  <Override PartName="/xl/tables/table7.xml" ContentType="application/vnd.openxmlformats-officedocument.spreadsheetml.table+xml"/>
  <Override PartName="/xl/slicers/slicer7.xml" ContentType="application/vnd.ms-excel.slicer+xml"/>
  <Override PartName="/xl/comments7.xml" ContentType="application/vnd.openxmlformats-officedocument.spreadsheetml.comments+xml"/>
  <Override PartName="/xl/drawings/drawing9.xml" ContentType="application/vnd.openxmlformats-officedocument.drawing+xml"/>
  <Override PartName="/xl/tables/table8.xml" ContentType="application/vnd.openxmlformats-officedocument.spreadsheetml.table+xml"/>
  <Override PartName="/xl/slicers/slicer8.xml" ContentType="application/vnd.ms-excel.slicer+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filterPrivacy="1"/>
  <xr:revisionPtr revIDLastSave="0" documentId="8_{1EEB8B11-44F3-402E-B42B-4919A0BF28CB}" xr6:coauthVersionLast="47" xr6:coauthVersionMax="47" xr10:uidLastSave="{00000000-0000-0000-0000-000000000000}"/>
  <bookViews>
    <workbookView xWindow="-120" yWindow="-120" windowWidth="29040" windowHeight="15840" tabRatio="840" xr2:uid="{00000000-000D-0000-FFFF-FFFF00000000}"/>
  </bookViews>
  <sheets>
    <sheet name="Voorblad RI&amp;E" sheetId="4" r:id="rId1"/>
    <sheet name="1. Evenementen" sheetId="1" r:id="rId2"/>
    <sheet name="2. Gebouwen en accommodaties" sheetId="2" r:id="rId3"/>
    <sheet name="3. Bedrijfshulpverlening" sheetId="10" r:id="rId4"/>
    <sheet name="4. Noodsituaties" sheetId="11" r:id="rId5"/>
    <sheet name="5. Veiligheidsrisico's" sheetId="12" r:id="rId6"/>
    <sheet name="6. Sportspecifieke risico's" sheetId="13" r:id="rId7"/>
    <sheet name="7. Beleid" sheetId="14" r:id="rId8"/>
    <sheet name="ACTIELIJST" sheetId="15" r:id="rId9"/>
  </sheets>
  <definedNames>
    <definedName name="_xlnm.Print_Area" localSheetId="1">'1. Evenementen'!$A$2:$M$39</definedName>
    <definedName name="_xlnm.Print_Area" localSheetId="2">'2. Gebouwen en accommodaties'!$A$2:$M$88</definedName>
    <definedName name="_xlnm.Print_Area" localSheetId="3">'3. Bedrijfshulpverlening'!$A$2:$M$27</definedName>
    <definedName name="_xlnm.Print_Area" localSheetId="4">'4. Noodsituaties'!$A$2:$M$23</definedName>
    <definedName name="_xlnm.Print_Area" localSheetId="5">'5. Veiligheidsrisico''s'!$A$2:$M$46</definedName>
    <definedName name="_xlnm.Print_Area" localSheetId="6">'6. Sportspecifieke risico''s'!$A$2:$M$61</definedName>
    <definedName name="_xlnm.Print_Area" localSheetId="7">'7. Beleid'!$A$2:$M$159</definedName>
    <definedName name="_xlnm.Print_Area" localSheetId="8">ACTIELIJST!$A$2:$M$52</definedName>
    <definedName name="_xlnm.Print_Area" localSheetId="0">'Voorblad RI&amp;E'!$A$1:$J$20</definedName>
    <definedName name="Slicer_Risico_beoordeeld?">#N/A</definedName>
    <definedName name="Slicer_Risico_beoordeeld?1">#N/A</definedName>
    <definedName name="Slicer_Risico_beoordeeld?3">#N/A</definedName>
    <definedName name="Slicer_Risico_beoordeeld?31">#N/A</definedName>
    <definedName name="Slicer_Risico_beoordeeld?311">#N/A</definedName>
    <definedName name="Slicer_Risico_beoordeeld?3111">#N/A</definedName>
    <definedName name="Slicer_Risico_beoordeeld?31111">#N/A</definedName>
    <definedName name="Slicer_Risico_beoordeeld?311111">#N/A</definedName>
    <definedName name="Slicer_Status">#N/A</definedName>
    <definedName name="Slicer_Status1">#N/A</definedName>
    <definedName name="Slicer_Status3">#N/A</definedName>
    <definedName name="Slicer_Status31">#N/A</definedName>
    <definedName name="Slicer_Status311">#N/A</definedName>
    <definedName name="Slicer_Status3111">#N/A</definedName>
    <definedName name="Slicer_Status31111">#N/A</definedName>
    <definedName name="Slicer_Status311111">#N/A</definedName>
    <definedName name="Slicer_Verantwoordelijke_SV_Grol">#N/A</definedName>
    <definedName name="Slicer_Verantwoordelijke_SV_Grol1">#N/A</definedName>
    <definedName name="Slicer_Verantwoordelijke_SV_Grol3">#N/A</definedName>
    <definedName name="Slicer_Verantwoordelijke_SV_Grol31">#N/A</definedName>
    <definedName name="Slicer_Verantwoordelijke_SV_Grol311">#N/A</definedName>
    <definedName name="Slicer_Verantwoordelijke_SV_Grol3111">#N/A</definedName>
    <definedName name="Slicer_Verantwoordelijke_SV_Grol31111">#N/A</definedName>
    <definedName name="Slicer_Verantwoordelijke_SV_Grol31111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 i="15" l="1"/>
  <c r="H22" i="15"/>
  <c r="H23" i="15"/>
  <c r="H27" i="15"/>
  <c r="H7" i="15"/>
  <c r="H8" i="15"/>
  <c r="H24" i="15"/>
  <c r="H51" i="15"/>
  <c r="H25" i="15"/>
  <c r="H26" i="15"/>
  <c r="H14" i="15"/>
  <c r="H5" i="15"/>
  <c r="H6" i="15"/>
  <c r="H33" i="15"/>
  <c r="H34" i="15"/>
  <c r="H35" i="15"/>
  <c r="H36" i="15"/>
  <c r="H37" i="15"/>
  <c r="H38" i="15"/>
  <c r="H39" i="15"/>
  <c r="H15" i="15"/>
  <c r="H40" i="15"/>
  <c r="H41" i="15"/>
  <c r="H42" i="15"/>
  <c r="H43" i="15"/>
  <c r="H44" i="15"/>
  <c r="H45" i="15"/>
  <c r="H46" i="15"/>
  <c r="H12" i="15"/>
  <c r="H16" i="15"/>
  <c r="H9" i="15"/>
  <c r="H10" i="15"/>
  <c r="H17" i="15"/>
  <c r="H18" i="15"/>
  <c r="H47" i="15"/>
  <c r="H48" i="15"/>
  <c r="H49" i="15"/>
  <c r="H19" i="15"/>
  <c r="H11" i="15"/>
  <c r="H50" i="15"/>
  <c r="H20" i="15"/>
  <c r="H13" i="15"/>
  <c r="H21" i="15"/>
  <c r="H52" i="15"/>
  <c r="H29" i="15"/>
  <c r="H30" i="15"/>
  <c r="H31" i="15"/>
  <c r="H32" i="15"/>
  <c r="H28" i="15"/>
  <c r="H41" i="14"/>
  <c r="H15" i="13"/>
  <c r="H14" i="13"/>
  <c r="H13" i="13"/>
  <c r="H4" i="11"/>
  <c r="H5" i="11"/>
  <c r="H6" i="11"/>
  <c r="H7" i="11"/>
  <c r="H8" i="11"/>
  <c r="H9" i="11"/>
  <c r="H10" i="11"/>
  <c r="H11" i="11"/>
  <c r="H12" i="11"/>
  <c r="H13" i="11"/>
  <c r="H14" i="11"/>
  <c r="H15" i="11"/>
  <c r="H16" i="11"/>
  <c r="H17" i="11"/>
  <c r="H21" i="10"/>
  <c r="H20" i="10"/>
  <c r="H19" i="10"/>
  <c r="H36" i="2"/>
  <c r="H14" i="10"/>
  <c r="H4" i="1" l="1"/>
  <c r="H5" i="1"/>
  <c r="C22" i="11" l="1"/>
  <c r="C38" i="1"/>
  <c r="C26" i="10"/>
  <c r="C87" i="2"/>
  <c r="H82" i="2"/>
  <c r="H81" i="2"/>
  <c r="H80" i="2"/>
  <c r="H79" i="2"/>
  <c r="H78" i="2"/>
  <c r="H40" i="2"/>
  <c r="H39" i="2"/>
  <c r="H38" i="2"/>
  <c r="H35" i="2"/>
  <c r="H7" i="2"/>
  <c r="H8" i="2"/>
  <c r="H9" i="2"/>
  <c r="H10" i="2"/>
  <c r="H11" i="2"/>
  <c r="H12" i="2"/>
  <c r="H13" i="2"/>
  <c r="H14" i="2"/>
  <c r="H15" i="2"/>
  <c r="H16" i="2"/>
  <c r="H17" i="2"/>
  <c r="H18" i="2"/>
  <c r="H19" i="2"/>
  <c r="H20" i="2"/>
  <c r="H21" i="2"/>
  <c r="H22" i="2"/>
  <c r="H23" i="2"/>
  <c r="H24" i="2"/>
  <c r="H25" i="2"/>
  <c r="H26" i="2"/>
  <c r="H27" i="2"/>
  <c r="H28" i="2"/>
  <c r="H29" i="2"/>
  <c r="H30" i="2"/>
  <c r="H31" i="2"/>
  <c r="H32" i="2"/>
  <c r="H33" i="2"/>
  <c r="H6" i="2"/>
  <c r="H68" i="14" l="1"/>
  <c r="H67" i="14"/>
  <c r="H66" i="14"/>
  <c r="H65" i="14"/>
  <c r="H64" i="14"/>
  <c r="H62" i="14"/>
  <c r="H61" i="14"/>
  <c r="H60" i="14"/>
  <c r="H59" i="14"/>
  <c r="H58" i="14"/>
  <c r="H57" i="14"/>
  <c r="H56" i="14"/>
  <c r="H55" i="14"/>
  <c r="H54" i="14"/>
  <c r="H53" i="14"/>
  <c r="H51" i="14"/>
  <c r="H50" i="14"/>
  <c r="H49" i="14"/>
  <c r="H48" i="14"/>
  <c r="H47" i="14"/>
  <c r="H46" i="14"/>
  <c r="H45" i="14"/>
  <c r="H44" i="14"/>
  <c r="H43" i="14"/>
  <c r="H42" i="14"/>
  <c r="H40" i="14"/>
  <c r="H39" i="14"/>
  <c r="H38" i="14"/>
  <c r="H37" i="14"/>
  <c r="H36" i="14"/>
  <c r="H35" i="14"/>
  <c r="H34" i="14"/>
  <c r="H32" i="14"/>
  <c r="H31" i="14"/>
  <c r="H22" i="14"/>
  <c r="H23" i="14"/>
  <c r="H24" i="14"/>
  <c r="H25" i="14"/>
  <c r="H26" i="14"/>
  <c r="H27" i="14"/>
  <c r="H28" i="14"/>
  <c r="H29" i="14"/>
  <c r="H21" i="14"/>
  <c r="H5" i="14"/>
  <c r="H6" i="14"/>
  <c r="H7" i="14"/>
  <c r="H8" i="14"/>
  <c r="H9" i="14"/>
  <c r="H10" i="14"/>
  <c r="H11" i="14"/>
  <c r="H12" i="14"/>
  <c r="H13" i="14"/>
  <c r="H14" i="14"/>
  <c r="H15" i="14"/>
  <c r="H16" i="14"/>
  <c r="H17" i="14"/>
  <c r="H71" i="14"/>
  <c r="H72" i="14"/>
  <c r="H73" i="14"/>
  <c r="H74" i="14"/>
  <c r="H75" i="14"/>
  <c r="H76" i="14"/>
  <c r="H77" i="14"/>
  <c r="H78" i="14"/>
  <c r="H79" i="14"/>
  <c r="H80" i="14"/>
  <c r="H81" i="14"/>
  <c r="H82" i="14"/>
  <c r="H83" i="14"/>
  <c r="H86" i="14"/>
  <c r="H87" i="14"/>
  <c r="H88" i="14"/>
  <c r="H89" i="14"/>
  <c r="H90" i="14"/>
  <c r="H91" i="14"/>
  <c r="H92" i="14"/>
  <c r="H93" i="14"/>
  <c r="H94" i="14"/>
  <c r="H95" i="14"/>
  <c r="H96" i="14"/>
  <c r="H98" i="14"/>
  <c r="H99" i="14"/>
  <c r="H100" i="14"/>
  <c r="H101" i="14"/>
  <c r="H103" i="14"/>
  <c r="H104" i="14"/>
  <c r="H105" i="14"/>
  <c r="H106" i="14"/>
  <c r="H107" i="14"/>
  <c r="H108" i="14"/>
  <c r="H109" i="14"/>
  <c r="H110" i="14"/>
  <c r="H111" i="14"/>
  <c r="H112" i="14"/>
  <c r="H113" i="14"/>
  <c r="H114" i="14"/>
  <c r="H115" i="14"/>
  <c r="H116" i="14"/>
  <c r="H118" i="14"/>
  <c r="H119" i="14"/>
  <c r="H120" i="14"/>
  <c r="H121" i="14"/>
  <c r="H122" i="14"/>
  <c r="H123" i="14"/>
  <c r="H124" i="14"/>
  <c r="H125" i="14"/>
  <c r="H126" i="14"/>
  <c r="H127" i="14"/>
  <c r="H128" i="14"/>
  <c r="H129" i="14"/>
  <c r="H130" i="14"/>
  <c r="H131" i="14"/>
  <c r="H132" i="14"/>
  <c r="H133" i="14"/>
  <c r="H134" i="14"/>
  <c r="H136" i="14"/>
  <c r="H137" i="14"/>
  <c r="H138" i="14"/>
  <c r="H139" i="14"/>
  <c r="H141" i="14"/>
  <c r="H142" i="14"/>
  <c r="H143" i="14"/>
  <c r="H144" i="14"/>
  <c r="H145" i="14"/>
  <c r="H147" i="14"/>
  <c r="H148" i="14"/>
  <c r="H149" i="14"/>
  <c r="H151" i="14"/>
  <c r="H152" i="14"/>
  <c r="H153" i="14"/>
  <c r="H46" i="13"/>
  <c r="H47" i="13"/>
  <c r="H48" i="13"/>
  <c r="H49" i="13"/>
  <c r="H50" i="13"/>
  <c r="H45" i="13"/>
  <c r="C45" i="12" l="1"/>
  <c r="C44" i="12"/>
  <c r="C43" i="12"/>
  <c r="C46" i="12" s="1"/>
  <c r="H6" i="12"/>
  <c r="H7" i="12"/>
  <c r="H8" i="12"/>
  <c r="H9" i="12"/>
  <c r="H10" i="12"/>
  <c r="H12" i="12"/>
  <c r="H13" i="12"/>
  <c r="H14" i="12"/>
  <c r="H15" i="12"/>
  <c r="H16" i="12"/>
  <c r="H17" i="12"/>
  <c r="H18" i="12"/>
  <c r="H19" i="12"/>
  <c r="H20" i="12"/>
  <c r="H21" i="12"/>
  <c r="H22" i="12"/>
  <c r="H23" i="12"/>
  <c r="H24" i="12"/>
  <c r="H26" i="12"/>
  <c r="H27" i="12"/>
  <c r="H28" i="12"/>
  <c r="H30" i="12"/>
  <c r="H31" i="12"/>
  <c r="H32" i="12"/>
  <c r="H33" i="12"/>
  <c r="H35" i="12"/>
  <c r="H37" i="12"/>
  <c r="H38" i="12"/>
  <c r="H40" i="12"/>
  <c r="H5" i="12"/>
  <c r="H17" i="13" l="1"/>
  <c r="H11" i="13"/>
  <c r="H12" i="13"/>
  <c r="H19" i="13"/>
  <c r="H20" i="13"/>
  <c r="H21" i="13"/>
  <c r="H22" i="13"/>
  <c r="H6" i="13"/>
  <c r="H7" i="13"/>
  <c r="H8" i="13"/>
  <c r="H9" i="13"/>
  <c r="H5" i="13"/>
  <c r="H6" i="10"/>
  <c r="H7" i="10"/>
  <c r="H8" i="10"/>
  <c r="H9" i="10"/>
  <c r="H10" i="10"/>
  <c r="H11" i="10"/>
  <c r="H12" i="10"/>
  <c r="H13" i="10"/>
  <c r="H15" i="10"/>
  <c r="H17" i="10"/>
  <c r="H18" i="10"/>
  <c r="H5" i="10"/>
  <c r="H6" i="1" l="1"/>
  <c r="H7" i="1"/>
  <c r="H8" i="1"/>
  <c r="H9" i="1"/>
  <c r="H10" i="1"/>
  <c r="H11" i="1"/>
  <c r="H12" i="1"/>
  <c r="H13" i="1"/>
  <c r="H14" i="1"/>
  <c r="H15" i="1"/>
  <c r="H16" i="1"/>
  <c r="H17" i="1"/>
  <c r="H18" i="1"/>
  <c r="H19" i="1"/>
  <c r="H20" i="1"/>
  <c r="H21" i="1"/>
  <c r="H22" i="1"/>
  <c r="H23" i="1"/>
  <c r="H24" i="1"/>
  <c r="H25" i="1"/>
  <c r="H26" i="1"/>
  <c r="H27" i="1"/>
  <c r="H28" i="1"/>
  <c r="H29" i="1"/>
  <c r="H30" i="1"/>
  <c r="H31" i="1"/>
  <c r="H32" i="1"/>
  <c r="H33" i="1"/>
  <c r="C85" i="2" l="1"/>
  <c r="C88" i="2" s="1"/>
  <c r="C24" i="10"/>
  <c r="C27" i="10" s="1"/>
  <c r="C156" i="14"/>
  <c r="C58" i="13"/>
  <c r="C158" i="14"/>
  <c r="C159" i="14" l="1"/>
  <c r="B20" i="4"/>
  <c r="B19" i="4"/>
  <c r="B18" i="4"/>
  <c r="B17" i="4"/>
  <c r="B16" i="4"/>
  <c r="B15" i="4"/>
  <c r="B14" i="4"/>
  <c r="C157" i="14"/>
  <c r="C60" i="13"/>
  <c r="C61" i="13" s="1"/>
  <c r="C59" i="13"/>
  <c r="C25" i="10"/>
  <c r="C86" i="2"/>
  <c r="C16" i="4"/>
  <c r="C15" i="4"/>
  <c r="C36" i="1"/>
  <c r="C39" i="1" s="1"/>
  <c r="C37" i="1"/>
  <c r="C20" i="4" l="1"/>
  <c r="C19" i="4"/>
  <c r="C18" i="4"/>
  <c r="C14" i="4"/>
  <c r="C21" i="11" l="1"/>
  <c r="C20" i="11"/>
  <c r="C23" i="11" s="1"/>
  <c r="C17" i="4" l="1"/>
  <c r="D19" i="4"/>
  <c r="D14" i="4"/>
  <c r="D17" i="4"/>
  <c r="D18" i="4"/>
  <c r="D20" i="4"/>
  <c r="D16" i="4"/>
  <c r="D15" i="4"/>
  <c r="H29" i="13" l="1"/>
  <c r="H25" i="13"/>
  <c r="H41" i="13"/>
  <c r="H42" i="13"/>
  <c r="H43" i="13"/>
  <c r="H52" i="13"/>
  <c r="H53" i="13"/>
  <c r="H54" i="13"/>
  <c r="H55" i="13"/>
  <c r="H40" i="13"/>
  <c r="H38" i="13"/>
  <c r="H37" i="13"/>
  <c r="H35" i="13"/>
  <c r="H33" i="13"/>
  <c r="H31" i="13"/>
  <c r="H27" i="13"/>
  <c r="H26" i="13"/>
  <c r="H24" i="13"/>
  <c r="H76" i="2"/>
  <c r="H75" i="2"/>
  <c r="H74" i="2"/>
  <c r="H72" i="2"/>
  <c r="H71" i="2"/>
  <c r="H69" i="2"/>
  <c r="H68" i="2"/>
  <c r="H67" i="2"/>
  <c r="H66" i="2"/>
  <c r="H65" i="2"/>
  <c r="H64" i="2"/>
  <c r="H63" i="2"/>
  <c r="H62" i="2"/>
  <c r="H61" i="2"/>
  <c r="H60" i="2"/>
  <c r="H59" i="2"/>
  <c r="H58" i="2"/>
  <c r="H57" i="2"/>
  <c r="H56" i="2"/>
  <c r="H54" i="2"/>
  <c r="H53" i="2"/>
  <c r="H52" i="2"/>
  <c r="H51" i="2"/>
  <c r="H50" i="2"/>
  <c r="H49" i="2"/>
  <c r="H48" i="2"/>
  <c r="H47" i="2"/>
  <c r="H46" i="2"/>
  <c r="H45" i="2"/>
  <c r="H44" i="2"/>
  <c r="H4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3" authorId="0" shapeId="0" xr:uid="{00000000-0006-0000-0100-000001000000}">
      <text>
        <r>
          <rPr>
            <b/>
            <sz val="9"/>
            <color indexed="81"/>
            <rFont val="Tahoma"/>
            <family val="2"/>
          </rPr>
          <t>Beoordeling van de kans dat het risico zich voordoet.</t>
        </r>
        <r>
          <rPr>
            <sz val="9"/>
            <color indexed="81"/>
            <rFont val="Tahoma"/>
            <family val="2"/>
          </rPr>
          <t xml:space="preserve">
</t>
        </r>
      </text>
    </comment>
    <comment ref="G3" authorId="0" shapeId="0" xr:uid="{00000000-0006-0000-0100-000002000000}">
      <text>
        <r>
          <rPr>
            <b/>
            <sz val="9"/>
            <color indexed="81"/>
            <rFont val="Tahoma"/>
            <family val="2"/>
          </rPr>
          <t>Beoordeling van het effect van het risico.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3" authorId="0" shapeId="0" xr:uid="{00000000-0006-0000-0200-000001000000}">
      <text>
        <r>
          <rPr>
            <b/>
            <sz val="9"/>
            <color indexed="81"/>
            <rFont val="Tahoma"/>
            <family val="2"/>
          </rPr>
          <t>Beoordeling van de kans dat het risico zich voordoet.</t>
        </r>
        <r>
          <rPr>
            <sz val="9"/>
            <color indexed="81"/>
            <rFont val="Tahoma"/>
            <family val="2"/>
          </rPr>
          <t xml:space="preserve">
</t>
        </r>
      </text>
    </comment>
    <comment ref="G3" authorId="0" shapeId="0" xr:uid="{00000000-0006-0000-0200-000002000000}">
      <text>
        <r>
          <rPr>
            <b/>
            <sz val="9"/>
            <color indexed="81"/>
            <rFont val="Tahoma"/>
            <family val="2"/>
          </rPr>
          <t>Beoordeling van het effect van het risico.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3" authorId="0" shapeId="0" xr:uid="{00000000-0006-0000-0300-000001000000}">
      <text>
        <r>
          <rPr>
            <b/>
            <sz val="9"/>
            <color indexed="81"/>
            <rFont val="Tahoma"/>
            <family val="2"/>
          </rPr>
          <t>Beoordeling van de kans dat het risico zich voordoet.</t>
        </r>
        <r>
          <rPr>
            <sz val="9"/>
            <color indexed="81"/>
            <rFont val="Tahoma"/>
            <family val="2"/>
          </rPr>
          <t xml:space="preserve">
</t>
        </r>
      </text>
    </comment>
    <comment ref="G3" authorId="0" shapeId="0" xr:uid="{00000000-0006-0000-0300-000002000000}">
      <text>
        <r>
          <rPr>
            <b/>
            <sz val="9"/>
            <color indexed="81"/>
            <rFont val="Tahoma"/>
            <family val="2"/>
          </rPr>
          <t>Beoordeling van het effect van het risico.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3" authorId="0" shapeId="0" xr:uid="{00000000-0006-0000-0400-000001000000}">
      <text>
        <r>
          <rPr>
            <b/>
            <sz val="9"/>
            <color indexed="81"/>
            <rFont val="Tahoma"/>
            <family val="2"/>
          </rPr>
          <t>Beoordeling van de kans dat het risico zich voordoet.</t>
        </r>
        <r>
          <rPr>
            <sz val="9"/>
            <color indexed="81"/>
            <rFont val="Tahoma"/>
            <family val="2"/>
          </rPr>
          <t xml:space="preserve">
</t>
        </r>
      </text>
    </comment>
    <comment ref="G3" authorId="0" shapeId="0" xr:uid="{00000000-0006-0000-0400-000002000000}">
      <text>
        <r>
          <rPr>
            <b/>
            <sz val="9"/>
            <color indexed="81"/>
            <rFont val="Tahoma"/>
            <family val="2"/>
          </rPr>
          <t>Beoordeling van het effect van het risico.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3" authorId="0" shapeId="0" xr:uid="{00000000-0006-0000-0500-000001000000}">
      <text>
        <r>
          <rPr>
            <b/>
            <sz val="9"/>
            <color indexed="81"/>
            <rFont val="Tahoma"/>
            <family val="2"/>
          </rPr>
          <t>Beoordeling van de kans dat het risico zich voordoet.</t>
        </r>
        <r>
          <rPr>
            <sz val="9"/>
            <color indexed="81"/>
            <rFont val="Tahoma"/>
            <family val="2"/>
          </rPr>
          <t xml:space="preserve">
</t>
        </r>
      </text>
    </comment>
    <comment ref="G3" authorId="0" shapeId="0" xr:uid="{00000000-0006-0000-0500-000002000000}">
      <text>
        <r>
          <rPr>
            <b/>
            <sz val="9"/>
            <color indexed="81"/>
            <rFont val="Tahoma"/>
            <family val="2"/>
          </rPr>
          <t>Beoordeling van het effect van het risico.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3" authorId="0" shapeId="0" xr:uid="{00000000-0006-0000-0600-000001000000}">
      <text>
        <r>
          <rPr>
            <b/>
            <sz val="9"/>
            <color indexed="81"/>
            <rFont val="Tahoma"/>
            <family val="2"/>
          </rPr>
          <t>Beoordeling van de kans dat het risico zich voordoet.</t>
        </r>
        <r>
          <rPr>
            <sz val="9"/>
            <color indexed="81"/>
            <rFont val="Tahoma"/>
            <family val="2"/>
          </rPr>
          <t xml:space="preserve">
</t>
        </r>
      </text>
    </comment>
    <comment ref="G3" authorId="0" shapeId="0" xr:uid="{00000000-0006-0000-0600-000002000000}">
      <text>
        <r>
          <rPr>
            <b/>
            <sz val="9"/>
            <color indexed="81"/>
            <rFont val="Tahoma"/>
            <family val="2"/>
          </rPr>
          <t>Beoordeling van het effect van het risico.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3" authorId="0" shapeId="0" xr:uid="{00000000-0006-0000-0700-000001000000}">
      <text>
        <r>
          <rPr>
            <b/>
            <sz val="9"/>
            <color indexed="81"/>
            <rFont val="Tahoma"/>
            <family val="2"/>
          </rPr>
          <t>Beoordeling van de kans dat het risico zich voordoet.</t>
        </r>
        <r>
          <rPr>
            <sz val="9"/>
            <color indexed="81"/>
            <rFont val="Tahoma"/>
            <family val="2"/>
          </rPr>
          <t xml:space="preserve">
</t>
        </r>
      </text>
    </comment>
    <comment ref="G3" authorId="0" shapeId="0" xr:uid="{00000000-0006-0000-0700-000002000000}">
      <text>
        <r>
          <rPr>
            <b/>
            <sz val="9"/>
            <color indexed="81"/>
            <rFont val="Tahoma"/>
            <family val="2"/>
          </rPr>
          <t>Beoordeling van het effect van het risico.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3" authorId="0" shapeId="0" xr:uid="{00000000-0006-0000-0800-000001000000}">
      <text>
        <r>
          <rPr>
            <b/>
            <sz val="9"/>
            <color indexed="81"/>
            <rFont val="Tahoma"/>
            <family val="2"/>
          </rPr>
          <t>Beoordeling van de kans dat het risico zich voordoet.</t>
        </r>
        <r>
          <rPr>
            <sz val="9"/>
            <color indexed="81"/>
            <rFont val="Tahoma"/>
            <family val="2"/>
          </rPr>
          <t xml:space="preserve">
</t>
        </r>
      </text>
    </comment>
    <comment ref="G3" authorId="0" shapeId="0" xr:uid="{00000000-0006-0000-0800-000002000000}">
      <text>
        <r>
          <rPr>
            <b/>
            <sz val="9"/>
            <color indexed="81"/>
            <rFont val="Tahoma"/>
            <family val="2"/>
          </rPr>
          <t>Beoordeling van het effect van het risico.</t>
        </r>
      </text>
    </comment>
  </commentList>
</comments>
</file>

<file path=xl/sharedStrings.xml><?xml version="1.0" encoding="utf-8"?>
<sst xmlns="http://schemas.openxmlformats.org/spreadsheetml/2006/main" count="954" uniqueCount="731">
  <si>
    <t>Risico beoordeeld?</t>
  </si>
  <si>
    <t>Nee</t>
  </si>
  <si>
    <t>Bevindingen:</t>
  </si>
  <si>
    <t>Nr.</t>
  </si>
  <si>
    <t>1.1</t>
  </si>
  <si>
    <t>Status:</t>
  </si>
  <si>
    <t>Deadline:</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</si>
  <si>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</si>
  <si>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</si>
  <si>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</si>
  <si>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</si>
  <si>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</si>
  <si>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</si>
  <si>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</si>
  <si>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</si>
  <si>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</si>
  <si>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</si>
  <si>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</si>
  <si>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</si>
  <si>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</si>
  <si>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</si>
  <si>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</si>
  <si>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</si>
  <si>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</si>
  <si>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</si>
  <si>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</si>
  <si>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</si>
  <si>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</si>
  <si>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</si>
  <si>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</si>
  <si>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</si>
  <si>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</si>
  <si>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</si>
  <si>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</si>
  <si>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</si>
  <si>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</si>
  <si>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Onderwerp:</t>
  </si>
  <si>
    <t>2.1</t>
  </si>
  <si>
    <t>2.1.1</t>
  </si>
  <si>
    <t>Gebouwen algemeen</t>
  </si>
  <si>
    <t>Gebouwen en accommodaties in eigendom</t>
  </si>
  <si>
    <t>2.1.1.1</t>
  </si>
  <si>
    <t>2.1.1.2</t>
  </si>
  <si>
    <t>2.1.1.3</t>
  </si>
  <si>
    <t>2.1.1.4</t>
  </si>
  <si>
    <t>2.1.1.5</t>
  </si>
  <si>
    <t>2.1.1.6</t>
  </si>
  <si>
    <t>2.1.1.7</t>
  </si>
  <si>
    <t>2.1.1.8</t>
  </si>
  <si>
    <t>2.1.1.9</t>
  </si>
  <si>
    <t>2.1.1.10</t>
  </si>
  <si>
    <t>2.1.1.11</t>
  </si>
  <si>
    <t>2.1.1.12</t>
  </si>
  <si>
    <t>2.1.1.13</t>
  </si>
  <si>
    <t>2.1.2</t>
  </si>
  <si>
    <t>Beheer en onderhoud</t>
  </si>
  <si>
    <t>2.1.2.1</t>
  </si>
  <si>
    <t>2.1.2.2</t>
  </si>
  <si>
    <t>2.1.2.3</t>
  </si>
  <si>
    <t>2.1.2.4</t>
  </si>
  <si>
    <t>2.1.2.5</t>
  </si>
  <si>
    <t>2.1.2.6</t>
  </si>
  <si>
    <t>2.1.2.7</t>
  </si>
  <si>
    <t>2.1.2.8</t>
  </si>
  <si>
    <t>2.1.2.9</t>
  </si>
  <si>
    <t>2.1.2.10</t>
  </si>
  <si>
    <t>2.1.2.11</t>
  </si>
  <si>
    <t>2.1.2.12</t>
  </si>
  <si>
    <t>2.1.2.13</t>
  </si>
  <si>
    <t>2.1.2.14</t>
  </si>
  <si>
    <t>2.1.3</t>
  </si>
  <si>
    <t>Legionella</t>
  </si>
  <si>
    <t>2.1.3.1</t>
  </si>
  <si>
    <t>2.1.3.2</t>
  </si>
  <si>
    <t>2.1.4</t>
  </si>
  <si>
    <t>Opslag van materialen en middelen</t>
  </si>
  <si>
    <t>2.1.4.1</t>
  </si>
  <si>
    <t>2.1.4.2</t>
  </si>
  <si>
    <t>2.1.4.3</t>
  </si>
  <si>
    <t>2.2</t>
  </si>
  <si>
    <t>Gebouwen en accommodaties in huur</t>
  </si>
  <si>
    <t>2.2.1</t>
  </si>
  <si>
    <t>2.2.1.1</t>
  </si>
  <si>
    <t>2.2.1.2</t>
  </si>
  <si>
    <t>2.2.1.3</t>
  </si>
  <si>
    <t>2.2.1.4</t>
  </si>
  <si>
    <t>2.2.1.5</t>
  </si>
  <si>
    <t>2.2.1.6</t>
  </si>
  <si>
    <t>2.2.1.7</t>
  </si>
  <si>
    <t>2.2.1.8</t>
  </si>
  <si>
    <t>2.2.1.9</t>
  </si>
  <si>
    <t>2.2.1.10</t>
  </si>
  <si>
    <t>2.2.1.11</t>
  </si>
  <si>
    <t>2.2.1.12</t>
  </si>
  <si>
    <t>2.2.2</t>
  </si>
  <si>
    <t>2.2.2.1</t>
  </si>
  <si>
    <t>2.2.2.2</t>
  </si>
  <si>
    <t>2.2.2.3</t>
  </si>
  <si>
    <t>2.2.2.4</t>
  </si>
  <si>
    <t>2.2.2.5</t>
  </si>
  <si>
    <t>2.2.2.6</t>
  </si>
  <si>
    <t>2.2.2.7</t>
  </si>
  <si>
    <t>2.2.2.8</t>
  </si>
  <si>
    <t>2.2.2.9</t>
  </si>
  <si>
    <t>2.2.2.10</t>
  </si>
  <si>
    <t>2.2.2.11</t>
  </si>
  <si>
    <t>2.2.2.12</t>
  </si>
  <si>
    <t>2.2.2.13</t>
  </si>
  <si>
    <t>2.2.2.14</t>
  </si>
  <si>
    <t>2.2.3</t>
  </si>
  <si>
    <t>2.2.4</t>
  </si>
  <si>
    <t>2.3</t>
  </si>
  <si>
    <t>Terreinen</t>
  </si>
  <si>
    <t>2.3.1</t>
  </si>
  <si>
    <t>2.3.2</t>
  </si>
  <si>
    <t>2.3.3</t>
  </si>
  <si>
    <t>2.3.4</t>
  </si>
  <si>
    <t>2.3.5</t>
  </si>
  <si>
    <t xml:space="preserve">Heeft uw organisatie maatregelen genomen ter voorkoming van legionella besmetting?
Legionella groeit in drinkwaterinstallaties en is gevaarlijke bij verneveling (douches, brandslangen). Soms leidt het tot dodelijke ziektebeelden.
Meer informatie: Legionella
</t>
  </si>
  <si>
    <t xml:space="preserve">Worden de legionella maatregelen periodiek nagelopen en eventueel aangepast?
Legionella is gevaarlijk bij verneveling (douches, brandslangen).
</t>
  </si>
  <si>
    <t xml:space="preserve">Zijn opslagruimtes voorzien van de juiste voorzieningen en opslagmogelijkheden?
</t>
  </si>
  <si>
    <t xml:space="preserve">Is de opslag van materialen en middelen slim ingericht?
Zware spullen laag in de stellingen, dingen die vaak nodig zijn dichtbij enz.
</t>
  </si>
  <si>
    <t xml:space="preserve">Zijn er hulpmiddelen in de opslag aanwezig?
Karretje voor transport, opstapje voor de bovenste planken van de magazijnstelling.
</t>
  </si>
  <si>
    <t xml:space="preserve">Is er voldoende ruimte beschikbaar voor het aantal werkplekken dat nodig is?
Voorkom dat medewerkers te weinig ruimte hebben. Een vuistregel is 8 á 10 m2 per persoon.
</t>
  </si>
  <si>
    <t xml:space="preserve">Is het verlichtingsniveau voldoende?
Zorg voor voldoende algemene verlichting, eventueel aangevuld met werkplekverlichting waar detailwerk dat nodig maakt.
Zie ook: Arbocatalogus, Oplossing 11 "Kantoorverlichting optimaliseren", pag. 27
</t>
  </si>
  <si>
    <t xml:space="preserve">Zijn er voldoende sanitaire voorzieningen, zowel voor mannen als voor vrouwen?
Denk ook aan grote aantallen mensen, zoals andere teams en toeschouwers.
</t>
  </si>
  <si>
    <t xml:space="preserve">Voldoen kleedkamers en doucheruimtes  aan de eisen?
Denk aan een stroeve vloer, onbeschadigde banken, ventilatie, schoonmaak.
</t>
  </si>
  <si>
    <t xml:space="preserve">Voldoen de keuken en/of kantine aan de eisen?
Denk aan een gladde vloer, onbeschadigd meubilair, verlichting, ventilatie, schoonmaak etc.
</t>
  </si>
  <si>
    <t xml:space="preserve">Is er voldoende verwarming (eventueel airconditioning) om een prettig klimaat te waarborgen?
Voorkom klachten over 'te koud' of 'te warm' door een goede afstelling van de installatie.
Zie ook: Arbocatalogus, Oplossing 10 "klimaataspecten beheersen", pag. 26
</t>
  </si>
  <si>
    <t xml:space="preserve">Zijn wandcontactdozen in de accommodatie afgeschermd/beveiligd?
Opbouw stopcontacten zijn gevoeliger voor beschadiging dan inbouw-exemplaren.
</t>
  </si>
  <si>
    <t xml:space="preserve">Zijn TL-armaturen en andere verlichting waar nodig afgeschermd en in goede staat?
Voor vochtige ruimten gelden speciale eisen t.a.v. (spat)waterdichtheid. Denk bij speelruimtes aan bescherming (gaas) in verband met balspelen, vandalisme e.d.
</t>
  </si>
  <si>
    <t xml:space="preserve">Zijn de juiste verzekeringen afgesloten?
Denk aan verzekeringen voor schade, zoals brandverzekering, voor zover die niet door de verhuurder zijn afgesloten.
</t>
  </si>
  <si>
    <t xml:space="preserve">Wordt voorkomen dat materiaal bovenop kasten wordt opgeslagen?
Onvoldoende bergruimte kan leiden tot opslag van kantoorbenodigdheden, mappen etc. bovenop kasten. Vallende spullen veroorzaken de meeste kantoorongevallen.
</t>
  </si>
  <si>
    <t xml:space="preserve">Is er (buiten)zonwering om hinder door zonlicht tegen te gaan?
Zonlicht kan hinderlijk zijn, met name bij beeldschermwerk.
</t>
  </si>
  <si>
    <t xml:space="preserve">Voldoen uw speeltoestellen aan de eisen uit de warenwet?
Veel verenigingen hebben een vorm van kinderopvang of een speelhoek / speeltuin.
</t>
  </si>
  <si>
    <t xml:space="preserve">Is de verantwoordelijkheid voor het beheer van de faciliteiten geregeld?
Eén persoon of afdeling zodat iedereen weet wie er voor het beheer zorgt.
</t>
  </si>
  <si>
    <t xml:space="preserve">Wordt het gebouw in goede staat gehouden zodat de veiligheid voor medewerkers, vrijwilligers en bezoekers wordt gegarandeerd?
Slecht onderhoud is een bron van vele gevaren, zoals gebroken ruiten, klemmende deuren, onveilige elektrische installatie enz. Planmatig onderhoud bevordert de veiligheid.
</t>
  </si>
  <si>
    <t xml:space="preserve">Is er een meldpunt voor onderhoud?
Achterstallig onderhoud kan leiden tot gevaarlijke situaties. Men moet schades en defecten kunnen melden, zodat ze opgelost worden.
</t>
  </si>
  <si>
    <t xml:space="preserve">Verkeren liften in goede staat van onderhoud en functioneren zij goed (minimaal 1 controle per jaar)?
Liften moeten jaarlijks gecontroleerd worden, met een sticker wordt dit aangegeven.
</t>
  </si>
  <si>
    <t xml:space="preserve"> Is er een onderhoudscontract voor de belangrijke installaties? (verlichting, verwarming, liften etc)?
Achterstallig onderhoud kan leiden tot gevaarlijke situaties. Veel organisaties besteden controle en onderhoud uit, zodat ze niet zelf de kennis in huis hoeven te hebben.
</t>
  </si>
  <si>
    <t xml:space="preserve">Is het gebouw toegankelijk voor minder validen?
Denk aan mensen met een rolstoel en slecht ter been zijnde ouderen.
</t>
  </si>
  <si>
    <t xml:space="preserve">Worden de ruimten regelmatig en gedegen schoongemaakt?
Goede schoonmaak voorkomt vervuiling, aantrekken van ongedierte en kans op besmettelijke ziekten.
</t>
  </si>
  <si>
    <t xml:space="preserve">Kan schoonmaak en onderhoud gemakkelijk worden uitgevoerd?
Alle onderdelen van het gebouw moeten goed en veilig te bereiken zijn. Er moeten daarvoor voldoende voorzieningen zijn. Denk aan waterkranen, stopcontacten, (veilige) trappen/ladders etc.
</t>
  </si>
  <si>
    <t xml:space="preserve">Wordt de schoonmaak periodiek gecontroleerd en geëvalueerd?
Goede schoonmaak voorkomt vervuiling, aantrekken van ongedierte en kans op besmettelijke ziekten.
</t>
  </si>
  <si>
    <t xml:space="preserve">Kunnen gas, elektriciteit en water snel worden afgesloten?
Als het mis gaat, is het belangrijk om snel gas en elektriciteit (bij brand) of water (lekkage) te kunnen afsluiten.
</t>
  </si>
  <si>
    <t xml:space="preserve">Is er een noodverlichtingsinstallatie?
Eisen voor noodverlichting staan in de bouwverorderning of brandweereisen in de gebruiksvergunning.
</t>
  </si>
  <si>
    <t xml:space="preserve">Wordt de noodverlichtingsinstallatie periodiek (jaarlijks) getest?
Testen is noodzaak, vaak ook een eis van de verzekering.
</t>
  </si>
  <si>
    <t xml:space="preserve">Wordt het filter van de afzuiginstallatie in de keuken periodiek vervangen?
Verstopte filters verminderen de luchtkwaliteit en zijn een oorzaak van veel branden.
</t>
  </si>
  <si>
    <t xml:space="preserve"> Zijn er maatregelen genomen voor gebouwdelen die als besloten ruimte worden aangeduid?
Besloten ruimten vragen speciale maatregelen, bijvoorbeeld omdat de toegang moeilijk is of omdat er zuurstofgebrek kan optreden. Denk hierbij bijvoorbeeld aan kruipruimtes of grote bezinkputten. Als dit soort ruimtes aanwezig is, dan is een nadere inventarisatie hiervan noodzakelijk.
</t>
  </si>
  <si>
    <t xml:space="preserve">Heeft uw organisatie maatregelen genomen ter voorkoming van legionella besmetting?
Legionella ontwikkelt zich in drinkwaterinstallaties en is gevaarlijke bij verneveling (douches, brandslangen). Soms leidt het tot dodelijke ziektebeelden.
Meer informatie: Legionella
</t>
  </si>
  <si>
    <t xml:space="preserve">Worden de legionella maatregelen periodiek nagelopen?
Legionella is gevaarlijk bij verneveling (douches, brandslangen).
</t>
  </si>
  <si>
    <t xml:space="preserve">Zijn opslagruimtes voorzien van de juiste voorzieningen en opslagmogelijkheden?
Verschillende materialen vragen om verschillende opslagvoorzieningen. Goede voorzieningen zijn makkelijk in het gebruik en voorkomen dat het materiaal blijft rondslingeren.
</t>
  </si>
  <si>
    <t xml:space="preserve">Is de opslag van materialen en middelen slim ingericht?
Zware spullen laag in de stellingen, dingen die vaak nodig zijn dichtbij enz. Met dit soort handige tips wordt overmatige spierbelasting en blessures goedkoop en makkelijk voorkomen.
</t>
  </si>
  <si>
    <t xml:space="preserve">Is de bestrating van het complex  in orde?
Gaten en losliggende stenen kunnen voor ongelukken zorgen.
</t>
  </si>
  <si>
    <t xml:space="preserve">Zijn de paden, wegen en parkeerterreinen goed verlicht?
Goede verlichting voorkomt struikelpartijen. Ook de sociale veiligheid is er mee gediend.
</t>
  </si>
  <si>
    <t xml:space="preserve">Zijn de paden / wegen vrij van obstakels en afwaterend?
Gaten, plassen regenwater en modder kunnen leiden tot valpartijen en letsel. Schoonmaak wordt ook duurder.
</t>
  </si>
  <si>
    <t xml:space="preserve">Wordt er bij gladheid gestrooid om uitglijden en valpartijen te voorkomen?
Om ongelukken en letsel te voorkomen is het belangrijk voldoende te strooien. Denk ook aan de risico's van gladheid op parkeerplaatsen.
</t>
  </si>
  <si>
    <t xml:space="preserve">Is er voldoende parkeergelegenheid (ook voor fietsen)?
Foutparkeerders zorgen voor ergernis, onveilige situaties en belemmeren de doorgang voor brandweer en ambulance.
</t>
  </si>
  <si>
    <t>3.1</t>
  </si>
  <si>
    <t>BHV: Algemeen</t>
  </si>
  <si>
    <t>3.1.1</t>
  </si>
  <si>
    <t>3.1.2</t>
  </si>
  <si>
    <t>3.1.3</t>
  </si>
  <si>
    <t>3.1.4</t>
  </si>
  <si>
    <t>3.1.5</t>
  </si>
  <si>
    <t>3.1.6</t>
  </si>
  <si>
    <t>3.1.7</t>
  </si>
  <si>
    <t>3.1.8</t>
  </si>
  <si>
    <t>3.1.9</t>
  </si>
  <si>
    <t>3.1.10</t>
  </si>
  <si>
    <t>3.1.11</t>
  </si>
  <si>
    <t>3.2</t>
  </si>
  <si>
    <t>BHV: Ontruiming</t>
  </si>
  <si>
    <t>3.2.1</t>
  </si>
  <si>
    <t>3.2.2</t>
  </si>
  <si>
    <t>3.2.3</t>
  </si>
  <si>
    <t>3.2.4</t>
  </si>
  <si>
    <t>3.2.5</t>
  </si>
  <si>
    <t>Versienummer:</t>
  </si>
  <si>
    <t>Laatste revisie:</t>
  </si>
  <si>
    <t>4.1</t>
  </si>
  <si>
    <t>4.2</t>
  </si>
  <si>
    <t>4.3</t>
  </si>
  <si>
    <t>4.4</t>
  </si>
  <si>
    <t>4.5</t>
  </si>
  <si>
    <t>4.6</t>
  </si>
  <si>
    <t>4.7</t>
  </si>
  <si>
    <t>4.8</t>
  </si>
  <si>
    <t>4.9</t>
  </si>
  <si>
    <t>4.10</t>
  </si>
  <si>
    <t>4.11</t>
  </si>
  <si>
    <t>4.12</t>
  </si>
  <si>
    <t>4.13</t>
  </si>
  <si>
    <t>4.14</t>
  </si>
  <si>
    <t>5.1</t>
  </si>
  <si>
    <t>Machines en gereedschappen</t>
  </si>
  <si>
    <t>5.1.1</t>
  </si>
  <si>
    <t>5.1.2</t>
  </si>
  <si>
    <t>5.1.3</t>
  </si>
  <si>
    <t>5.1.4</t>
  </si>
  <si>
    <t>5.1.5</t>
  </si>
  <si>
    <t>5.1.6</t>
  </si>
  <si>
    <t>5.2</t>
  </si>
  <si>
    <t>Gevaarlijke stoffen</t>
  </si>
  <si>
    <t>5.2.1</t>
  </si>
  <si>
    <t>5.2.2</t>
  </si>
  <si>
    <t>5.2.3</t>
  </si>
  <si>
    <t>5.2.4</t>
  </si>
  <si>
    <t>5.2.5</t>
  </si>
  <si>
    <t>5.2.6</t>
  </si>
  <si>
    <t>5.2.7</t>
  </si>
  <si>
    <t>5.2.8</t>
  </si>
  <si>
    <t>5.2.9</t>
  </si>
  <si>
    <t>5.2.10</t>
  </si>
  <si>
    <t>5.2.11</t>
  </si>
  <si>
    <t>5.2.12</t>
  </si>
  <si>
    <t>5.2.13</t>
  </si>
  <si>
    <t>5.3</t>
  </si>
  <si>
    <t>Werken op hoogte</t>
  </si>
  <si>
    <t>5.3.1</t>
  </si>
  <si>
    <t>5.3.2</t>
  </si>
  <si>
    <t>5.3.3</t>
  </si>
  <si>
    <t>5.4</t>
  </si>
  <si>
    <t>Persoonlijke beschermingsmiddelen</t>
  </si>
  <si>
    <t>5.4.1</t>
  </si>
  <si>
    <t>5.4.2</t>
  </si>
  <si>
    <t>5.4.3</t>
  </si>
  <si>
    <t>5.4.4</t>
  </si>
  <si>
    <t>5.5</t>
  </si>
  <si>
    <t>Biologische agentia</t>
  </si>
  <si>
    <t>5.6</t>
  </si>
  <si>
    <t>Geluidsbelasting</t>
  </si>
  <si>
    <t>5.6.1</t>
  </si>
  <si>
    <t>5.5.1</t>
  </si>
  <si>
    <t>5.6.2</t>
  </si>
  <si>
    <t>5.7</t>
  </si>
  <si>
    <t>Werken bij overdruk</t>
  </si>
  <si>
    <t>5.7.1</t>
  </si>
  <si>
    <t xml:space="preserve">Worden medewerkers afdoende beschermd tegen schadelijk geluid?
Van Schadelijk Geluid is sprake bij geluidsniveau's van meer dan 80 dB(A) gemiddeld over de dag. Bij meer dan 85 db(A) zijn medewerkers verplicht om gehoorbescherming te dragen.
</t>
  </si>
  <si>
    <t xml:space="preserve">Verrichten uw medewerkers duikwerkzaamheden?
Duikwerkzaamheden, onder meer van instructeurs die duikopleidingen geven, brengen specifieke risico's met zich mee.
</t>
  </si>
  <si>
    <t xml:space="preserve">Zijn alle machines en apparaten voorzien van een CE-keurmerk?
Machines en apparaten moeten een CE-keurmerk hebben. Hiermee wordt aangegeven dat het product voldoet aan de eisen van veiligheid, gezondheid, milieu en consumentenbescherming.
</t>
  </si>
  <si>
    <t xml:space="preserve">Zijn machines en apparaten compleet, in orde en veilig?
Denk o.a. aan snoeren, inschakelbeveiliging, beschermkappen, brandstof- en aansluitleidingen.
</t>
  </si>
  <si>
    <t xml:space="preserve">Worden machines en apparatuur onderhouden en gekeurd?
De keuring op slijtage of veroudering moet periodiek plaatsvinden. Hiermee kan worden nagegaan of er voldoende onderhoud wordt gepleegd, zodat gevaarlijke situaties voorkomen kunnen worden.
</t>
  </si>
  <si>
    <t xml:space="preserve">Zijn verlengsnoeren en kabelhaspels in orde en veilig?
Verlengsnoeren en kabelhaspels zijn een bron van brand of andere ongevallen. Zorg voor veilig gebruik en pas ze alleen toe als er geen andere oplossing is.
</t>
  </si>
  <si>
    <t xml:space="preserve">Heeft u afspraken gemaakt over het bedienen van gevaarlijke machines en apparaten?
Jongeren tot 18 jaar mogen geen gevaarlijke machines bedienen: ondeskundig gebruik kan leiden tot ongelukken. Denk aan veeg-, maai- en borstelmachines, transportmiddelen, apparaten voor onkruidbestrijding etc. 
</t>
  </si>
  <si>
    <t xml:space="preserve">Worden medewerkers blootgesteld aan trillingen?
Trillingen, zowel arm-hand als lichaamstrillingen, veroorzaken gezondheidsschade. Deze trillingen treden voor het meer en deel op bij het gebruik van machines, zoals die voor terreinonderhoud worden gebruikt of door gereedschap bij bouwwerk.
</t>
  </si>
  <si>
    <t xml:space="preserve">Is voor iedere gevaarlijke stof een veiligheidsinformatieblad (VIB) aanwezig?
Een VIB (veiligheidsinformatieblad) bevat informatie over de gevaarlijke stof, de risico's en de risicobeperking, het veilig gebruik en de te nemen maatregelen als er iets misgaat.
</t>
  </si>
  <si>
    <t xml:space="preserve">Is per stof of per product een werkplekinstructiekaart (WIK) aanwezig?
Het doel van een Werkplekinstructiekaart (WIK) is de gebruiker zo duidelijk en snel mogelijk te informeren over de gevaren van een product, de maatregelen die moeten worden genomen om veilig te kunnen werken met het product en hoe er moet worden gehandeld bij morspartijen, ongevallen en calamiteiten.
</t>
  </si>
  <si>
    <t xml:space="preserve">Worden gevaarlijke stoffen op de juiste wijze gebruikt?
Gebruik gevaarlijke stoffen alleen waarvoor zij bedoeld zijn en voorkom dat ze voor andere (onbedoelde) doeleinden worden gebruikt. Ook het mengen van verschillende stoffen kan grote risico's met zich meebrengen.
</t>
  </si>
  <si>
    <t xml:space="preserve">Worden bij het werken met gevaarlijke stoffen veiligheidsmaatregelen genomen?
Denk onder meer aan: brandgevaar, persoonlijke bescherming, persoonlijke hygiëne (niet roken, eten, drinken!) afzuiging.
</t>
  </si>
  <si>
    <t xml:space="preserve">Worden gevaarlijke stoffen op de juiste wijze opgeslagen?
Voor gevaarlijke stoffen gelden tal van regels. Voorbeeld: boven de 25 liter is speciale opslag verplicht.
</t>
  </si>
  <si>
    <t xml:space="preserve">Zijn opslagruimtes voorzien van de juiste voorzieningen en opslagmogelijkheden?
Gevaarlijke stoffen stellen eisen aan de manier waarop ze worden  opgeslagen. Denk o.a. aan verplichtingen voor verpakking, afzuiging en lekbakken.
</t>
  </si>
  <si>
    <t xml:space="preserve">Worden gasflessen en -cilinders (onder andere CO2 voor biertap) op de juiste wijze opgesteld en aangesloten?
Omvallende gasflessen zijn gevaarlijk, lekkend CO2 werkt verstikkend en zorgt voor brandwonden. Denk ook aan brandgevaar (gas-barbecue).
</t>
  </si>
  <si>
    <t xml:space="preserve">Wordt intern transport met gevaarlijke stoffen veilig uitgevoerd?
Zorg voor goedgekeurde verpakkingen en snelle actie door geïnstrueerd personeel of vrijwilligers als het toch misgaat.
</t>
  </si>
  <si>
    <t xml:space="preserve">Is er een register voor de gevaarlijke stoffen en een specifiek register voor c/m/r (carcinogeen, mutageen, reprotoxisch) stoffen?
Bij het bestrijden van calamiteiten is van belang dat bekend is welke en hoeveel gevaarlijke stoffen aanwezig zijn, zodat BHV en hulpdiensten adequaat kunnen reageren.
Voor kankerverwekkende stoffen (carcinogeen), stoffen die veranderingen in het erfelijk materiaal van de mens - DNA - aanbrengen (mutageen) of stoffen die van invloed zijn op de voortplanting van de mens, gelden uitermate strenge eisen. Zo is een apart register noodzakelijk voor de registratie van deze stoffen. Als uw organisatie deze stoffen noodzakelijk moet gebruiken, raadpleeg dan een deskundige over de maatregelen. In andere gevallen is het advies om zo snel mogelijk andere producten aan te schaffen.
</t>
  </si>
  <si>
    <t xml:space="preserve">Wordt afval van gevaarlijke stoffen op de juiste wijze afgevoerd?
Vanuit milieu- en veiligheidsoogpunt is het van belang dat gevaarlijke stoffen op de juiste wijze worden afgevoerd.
</t>
  </si>
  <si>
    <t xml:space="preserve">Worden schoonmaakmiddelen, toners etc. gescheiden van voedingsmiddelen opgeslagen?
Het gezamenlijk opslaan van schoonmaakmiddelen, toners, gevaarlijke stoffen bij voedingsmiddelen kan een bedreiging van de gezondheid zijn.
</t>
  </si>
  <si>
    <t xml:space="preserve">Wordt periodiek nagegaan of minder schadelijke vervangers beschikbaar zijn?
Door nieuwe technieken komen er minder schadelijke stoffen op de markt. Bij aansprakelijkheidsclaims is van belang dat actief gezocht is naar alternatieven, zorg daarom ook dat dat aantoonbaar is.
</t>
  </si>
  <si>
    <t xml:space="preserve">Wordt voorkomen dat specifieke groepen medewerkers met gevaarlijke stoffen werken?
Zwangere en jongere medewerkers mogen niet met gevaarlijke stoffen werken. Vrijwilligers vereisen speciale aandacht: juist het eigen initiatief en hun enthousiasme kunnen ongewenste situaties in de hand werken.
</t>
  </si>
  <si>
    <t xml:space="preserve">Wordt bij het werken op hoogte altijd gebruik gemaakt van de juiste materialen?
Valgevaar is een van de meest voorkomende oorzaken van een arbeidsongeval.
Ladders mogen volgens de wetgever alleen nog maar gebruikt worden voor kortdurende werkzaamheden en tot een beperkte hoogte.
Steigers zijn een goed alternatief voor het gebruik van ladders, maar laat ze wel door een terzake deskundige opbouwen en controleer altijd voor gebruik of het veilig kan. Dat geldt zowel voor vaste steigers als voor rolsteigers.
Op daken werken vraagt om specifieke maatregelen, zoals een dakrandbeveiliging of om gecertificeerde ankerpunten en het gebruik van valgordels. Meestal wordt dit werk voor specialisten, zoals dakdekkers.
</t>
  </si>
  <si>
    <t xml:space="preserve">Wordt er gebruik gemaakt van goedgekeurde en veilige ladders?
Met ladders gebeuren veel ongevallen. Beperk het gebruik zo veel mogelijk, gebruik ze alleen voor kortdurend werk. En zie er op toe dat alleen mensen die zich zeker voelen, ook op een ladder aan het werk gaan.
</t>
  </si>
  <si>
    <t xml:space="preserve">Wordt er gebruik gemaakt van gekeurde en veilige steigers?
Steigers moeten veilig worden opgebouwd en regelmatig gecontroleerd. Steigers worden niet alleen gebruikt bij onderhoud, maar ook bij het filmen van trainingen en wedstrijden. Zorg ervoor dat kinderen er niet op kunnen spelen.
</t>
  </si>
  <si>
    <t xml:space="preserve">Worden PBM's (persoonlijke beschermingsmiddelen) beschikbaar gesteld?
Verstrekking en juist gebruik van PBM's is noodzakelijk om letsel en gezondheidsschade te voorkomen. Een werkgever is volgens de wet verplicht om persoonlijke beschermingsmiddelen gratis ter beschikking te stellen.
</t>
  </si>
  <si>
    <t xml:space="preserve">Worden persoonlijke beschermingsmiddelen (PBMs) juist gebruikt en goed onderhouden?
Belangrijk is dat PBM's op de juiste wijze gebruikt worden en altijd in goede staat verkeren. Controle op het gebruik door de werkgever en onderhoud is daarom essentieel.
</t>
  </si>
  <si>
    <t xml:space="preserve">Beschikken medewerkers over beschermende warme werkkleding in koude periodes?
Als er gewerkt moet worden in koud en slecht weer, of in onverwarmde ruimtes dan is het verstrekken van goede, warme werkkleding verplicht.
</t>
  </si>
  <si>
    <t xml:space="preserve">Wordt er bij buitenwerkzaamheden aandacht besteed aan overmatige blootstelling aan zonlicht?
Hierbij moet worden gedacht aan bescherming tegen overmatige blootstelling aan zonnestralen omdat dit niet alleen een gevaar voor zonnebrand oplevert, maar ook een verhoogde kans op huidkanker geeft.
</t>
  </si>
  <si>
    <t xml:space="preserve">Heeft uw organisatie de blootstelling aan Biologische Agentia geïnventariseerd?
Biologische Agentia, bijvoorbeeld schimmels, ontlasting (duivenpoep) of besmet bloed kunnen ernstige ziektebeelden veroorzaken. Indien werknemers er mee in aanraking komen, zijn speciale maatregelen noodzakelijk.
</t>
  </si>
  <si>
    <t xml:space="preserve">Zijn er voldoende maatregelen tegen hinderlijk geluid?
Hinderlijk geluid wordt bijvoorbeeld veroorzaakt door ventilatie-apparatuur, veel telefoongesprekken van collega's.
</t>
  </si>
  <si>
    <t xml:space="preserve">Is er een nood- of calamiteitenplan?
Een bedrijfsnoodplan is een draaiboek waarin staat aangegeven hoe te handelen als een calamiteit zich voordoet. Voor sommige organisaties is dat een dik boekwerk, voor andere een A4-tje met de belangrijke telefoonnummers.
</t>
  </si>
  <si>
    <t xml:space="preserve">Wordt het noodplan periodiek (minimaal jaarlijks) gecontroleerd en bijgewerkt?
Wijzigingen in de organisatie, omgeving of locatie kunnen er toe leiden dat een noodplan achterhaald is en niet langer voldoet.
</t>
  </si>
  <si>
    <t xml:space="preserve">Weten de medewerkers, vrijwilligers en BHV-ers hoe de alarminstallatie werkt?
Waar zit de alarmknop, hoe zet ik de installatie weer af en wat moet ik zeggen in de omroepsinstallatie? 
</t>
  </si>
  <si>
    <t xml:space="preserve">Weten de medewerkers, vrijwilligers en bezoekers wat ze moeten doen als het ontruimingssignaal klinkt?
Voor ontruiming wordt vaak een signaal zoals een slow-whoop gebruikt. Maar weet iedereen dan ook wat er moet gebeuren?
</t>
  </si>
  <si>
    <t xml:space="preserve">Zijn de telefoons voorzien van een sticker met een alarmnummer?
In de hectiek van een noodsituatie lukt het vaak niet om de meest eenvoudige zaken te herinneren. Telefoonstickers kunnen waardevolle tijdswinst opleveren.
</t>
  </si>
  <si>
    <t xml:space="preserve">Wordt in uw organisatie aandacht besteed aan brandpreventie?
Denk aan vrijhouden van brandblussers, opruimen van brandbaar afval, plaatsing van afvalcontainers los van de gevel.
</t>
  </si>
  <si>
    <t xml:space="preserve">Zijn de blusmiddelen goed bereikbaar?
Zijn de brandblussers goed zichtbaar, staan er geen spullen voor of hangen er jassen over?
</t>
  </si>
  <si>
    <t xml:space="preserve">Wordt de (automatische) ontgrendeling van brand- en rookdeuren regelmatig gecontroleerd?
In geval van nood kan een geblokkeerde deur rampzalige gevolgen hebben.
</t>
  </si>
  <si>
    <t xml:space="preserve">Zijn de nooduitgangen vrij en zonder sleutel van binnenuit te openen?
Soms worden nooduitgangen afgesloten in verband met de (inbraak-)beveiliging. Zodra er mensen in een pand aanwezig zijn, moeten de nooduitgangen vrij zijn.
</t>
  </si>
  <si>
    <t xml:space="preserve">Zijn vluchtwegen duidelijk aangegeven en vrij van obstakels?
Een vrije vluchtweg kan levens redden. Voorkom daarom zaken zoals lege kratten in de gang of fietsen voor de deur.
</t>
  </si>
  <si>
    <t xml:space="preserve">Worden (nood-)uitgangen aangegeven met verlichte borden (transparanten)?
In de bouwverordening staan eisen, o.a. dat er altijd verlichte bordjes bij de nooduitgang moeten branden zodra er ergens iemand in het pand aanwezig is.
</t>
  </si>
  <si>
    <t xml:space="preserve">Is de toegang en de doorgang voor hulpdiensten geregeld?
Verkeerd geparkeerde auto's, deuren die te smal zijn voor een brancard, hekken die op slot zitten: vaak de oorzaak dat hulpdiensten niet adequaat kunnen optreden en er ernstiger slachtoffers vallen dan eigenlijk zou moeten.
</t>
  </si>
  <si>
    <t xml:space="preserve">Worden de reddingsmiddelen regelmatig gecontroleerd?
In sommige gebouwen en bij sommige sporten zijn reddingsmiddelen noodzakelijk. Denk aan brancards, evac-chair, reddingsvesten bij watersport of een speciale reddingsset bij klimsporten.
</t>
  </si>
  <si>
    <t xml:space="preserve">Onze leden, trainers en begeleiders zijn goed geïnstrueerd over wat ze moeten doen bij plotseling opkomend slecht weer.
Denk hierbij aan naderend onweer, plotseling opstekende wind bij surf- of zeilwedstrijden of noodweer bij trainingen buiten de eigen accommodatie. 
</t>
  </si>
  <si>
    <t>Is uw organisatie in staat om bij noodgevallen snel en goed handelend op te treden?
Werkgevers zijn verplicht om hun organisatie voor te bereiden op noodsituaties en maatregelen klaar te hebben voor dergelijke situaties.Daar hoort onder meer EHBO en ontruiming bij.</t>
  </si>
  <si>
    <t xml:space="preserve">Is er iemand specifiek verantwoordelijk voor de Bedrijfshulpverlening?
Voorkom dat iedereen iets doet of juist niemand en vraag één persoon om de BHV te organiseren.
</t>
  </si>
  <si>
    <t xml:space="preserve">Is uw BHV afgestemd op de aard van uw organisatie en op de soorten noodsituaties?
Organisaties veranderen, het is van belang dat regelmatig de BHV-organisatie wordt gecheckt op actualiteit.
</t>
  </si>
  <si>
    <t xml:space="preserve">Zijn er mensen beschikbaar die bij een calamiteit kunnen optreden als ploegleider of coördinator?
In de hectiek van een noodsituatie is het belangrijk dat er snel en adequaat aangestuurd wordt. Dat vraagt om mensen die onder grote stress het hoofd helder weten te houden.
</t>
  </si>
  <si>
    <t xml:space="preserve">Zijn de BHV-ers opgeleid voor hun BHV-taken?
BHV-ers moeten opgeleid zijn voor hun BHV-taken. Ook herhalingstrainingen en regelmatige oefeningen horen daarbij.
</t>
  </si>
  <si>
    <t xml:space="preserve">Is de BHV opgeleid voor incidenten met gevaarlijke stoffen?
Bij calamiteiten kunnen de aanwezige gevaarlijke stoffen een extra risico vormen. De BHV-organisatie dient daarom ook afgestemd te zijn op de aanwezige risico's. Dus als in uw organisatie gevaarlijke stoffen worden gebruikt, dan is voor de BHV-er kennis een extra aandachtspunt.
</t>
  </si>
  <si>
    <t xml:space="preserve">Zijn er gedurende de openingstijden van uw accommodatie voldoende BHV-ers aanwezig?
Van belang is dat er zo veel als mogelijk één of meer BHV-ers aanwezig zijn op het moment dat er werknemers of vrijwilligers aan het werk zijn. Houdt daarbij ook rekening met 'buitenlocaties', bijvoorbeeld bij trainingen voor een marathon, tochten door het bos of wedstrijden op het water.
</t>
  </si>
  <si>
    <t xml:space="preserve">Zijn de EHB(S)O-dozen op hun plek en is de inhoud gecheckt?
Het is belangrijk om te allen tijde voldoende EHB(S)O-dozen beschikbaar en bereikbaar te hebben. Denk ook aan evenementen, wedstrijden etc. Informatie over EHBO-dozen en inhoud zijn te vinden in het Oplossingenboek voor sportverenigingen: Oplossing 4 "Aanschaf en werkwijze BHV/EHB(S)O materialen", pag. 11
</t>
  </si>
  <si>
    <t xml:space="preserve">Worden nieuwe leden, vrijwilligers en derden geïnstrueerd over noodsituaties?
Naast de instructie voor werknemers is ook voor deze groepen het belangrijk dat ze weten wat er van ze verwacht wordt in een noodsituatie.
</t>
  </si>
  <si>
    <t xml:space="preserve">Is de BHV op elkaar afgestemd bij meerdere organisaties in hetzelfde gebouw (bijv sporthal)?
Afstemming over noodsituaties, alarmering, hulp bij (sport-)ongevallen is belangrijk als er meerdere partijen gebruik maken van hetzelfde gebouw. Denk hierbij aan verzamelkantoren, sporthallen of zalencomplexen.
</t>
  </si>
  <si>
    <t xml:space="preserve">Is een AED (defibrillator) aanwezig?
Met een AED (defibrillator) kunnen levens gered worden: direct handelen met een AED verdubbelt de overlevingskans van het slachtoffer. Plaats de AED's op strategische plekken: aanbevolen wordt een max. loopafstand van 6 minuten. Bekijk de mogelijkheden om de aanschaf van AED's te laten sponsoren.
Het Oplossingenboek voor sportverenigingen bevat ook informatie over de aanschaf en gebruik van EHBO-middelen en AED's.
Oplossing 4 “Aanschaf en werkwijze BHV/EHB(S)O materialen”, pag. 11 &amp; Bijlage Poster gebruik AED, pag. 14
</t>
  </si>
  <si>
    <t xml:space="preserve">Is er een ontruimingsplan?
In een ontruimingsplan staat waar iedereen naar toe gaat bij een ontruiming en hoe gecheckt wordt dat iedereen ook werkelijk naar buiten is gegaan.
</t>
  </si>
  <si>
    <t xml:space="preserve">Is er bij ontruiming specifieke aandacht voor niet zelfredzame personen (rolstoelen e.d)?
Afhankelijk van de werknemers, vrijwilligers en bezoekers kan speciale aandacht voor niet-zelfredzame personen een belangrijk onderdeel zijn voor effectieve en snelle ontruiming. Denk aan rolstoelgebruikers, maar ook aan mensen met een verstandelijke beperking die (zeker in panieksituaties) een specifieke benadering behoeven.
</t>
  </si>
  <si>
    <t xml:space="preserve">Zijn er in geval van ontruiming voldoende veilige verzamelplaatsen en zijn deze bij iedereen bekend?
In de praktijk is het erg handig als iedereen bij een ontruiming weet waar hij of zij naar toe moet.
</t>
  </si>
  <si>
    <t xml:space="preserve">Hangen er ontruimingsplattegronden op de locaties?
Plattegronden helpen mensen om zich te oriënteren in gebouwen. Zeker voor bezoekers is dat aan te bevelen.
</t>
  </si>
  <si>
    <t xml:space="preserve">Houdt u (minimaal) jaarlijks een ontruimingsoefening?
Oefeningen zijn uiterst nuttig om te zien waar het ontruimingplan niet aansluit op de werkelijkheid.
</t>
  </si>
  <si>
    <t>6.1</t>
  </si>
  <si>
    <t>Reizen en vervoer</t>
  </si>
  <si>
    <t>6.1.1</t>
  </si>
  <si>
    <t>6.1.2</t>
  </si>
  <si>
    <t>6.1.3</t>
  </si>
  <si>
    <t>6.1.4</t>
  </si>
  <si>
    <t>6.1.5</t>
  </si>
  <si>
    <t>6.2</t>
  </si>
  <si>
    <t>Reizen naar het buitenland</t>
  </si>
  <si>
    <t>6.2.1</t>
  </si>
  <si>
    <t>6.2.2</t>
  </si>
  <si>
    <t>6.2.3</t>
  </si>
  <si>
    <t>6.2.4</t>
  </si>
  <si>
    <t>6.2.5</t>
  </si>
  <si>
    <t>6.3</t>
  </si>
  <si>
    <t>Accommodaties in het buitenland</t>
  </si>
  <si>
    <t>6.3.1</t>
  </si>
  <si>
    <t>6.4</t>
  </si>
  <si>
    <t>Elke vereniging</t>
  </si>
  <si>
    <t>6.4.1</t>
  </si>
  <si>
    <t>6.4.2</t>
  </si>
  <si>
    <t>6.4.3</t>
  </si>
  <si>
    <t>6.4.4</t>
  </si>
  <si>
    <t>6.5</t>
  </si>
  <si>
    <t>Atletieksport</t>
  </si>
  <si>
    <t>6.5.1</t>
  </si>
  <si>
    <t>6.5.2</t>
  </si>
  <si>
    <t>6.5.3</t>
  </si>
  <si>
    <t>6.5.4</t>
  </si>
  <si>
    <t>6.6</t>
  </si>
  <si>
    <t>Bridgesport</t>
  </si>
  <si>
    <t>6.6.1</t>
  </si>
  <si>
    <t>6.7</t>
  </si>
  <si>
    <t>Gymnastiek / Turnen</t>
  </si>
  <si>
    <t>6.7.1</t>
  </si>
  <si>
    <t>6.8</t>
  </si>
  <si>
    <t>Handbalsport</t>
  </si>
  <si>
    <t>6.8.1</t>
  </si>
  <si>
    <t>6.9</t>
  </si>
  <si>
    <t>Hockeysport</t>
  </si>
  <si>
    <t>6.9.1</t>
  </si>
  <si>
    <t>6.10</t>
  </si>
  <si>
    <t>Tafeltennis</t>
  </si>
  <si>
    <t>6.10.1</t>
  </si>
  <si>
    <t>6.10.2</t>
  </si>
  <si>
    <t>6.11</t>
  </si>
  <si>
    <t>Tennis</t>
  </si>
  <si>
    <t>6.11.1</t>
  </si>
  <si>
    <t>6.11.2</t>
  </si>
  <si>
    <t>6.11.3</t>
  </si>
  <si>
    <t>6.11.4</t>
  </si>
  <si>
    <t>6.12</t>
  </si>
  <si>
    <t>Voetbalsport</t>
  </si>
  <si>
    <t>6.12.1</t>
  </si>
  <si>
    <t>6.12.2</t>
  </si>
  <si>
    <t>6.12.3</t>
  </si>
  <si>
    <t>6.12.4</t>
  </si>
  <si>
    <t>6.12.5</t>
  </si>
  <si>
    <t>6.12.6</t>
  </si>
  <si>
    <t>6.13</t>
  </si>
  <si>
    <t>Zwemsport</t>
  </si>
  <si>
    <t>6.13.1</t>
  </si>
  <si>
    <t>6.13.2</t>
  </si>
  <si>
    <t>6.13.3</t>
  </si>
  <si>
    <t>6.13.4</t>
  </si>
  <si>
    <t xml:space="preserve">Zijn spelers en trainers alert op blessures door de bal?
Dit risico is nog niet beoordeeld.
Een hard geslagen bal kan ernstige blessures veroorzaken als deze niet goed gespeeld kan worden.
</t>
  </si>
  <si>
    <t xml:space="preserve">Zijn er maatregelen getroffen ten aanzien van glas en vuurwerk?
Dit risico is nog niet beoordeeld.
Het gebruik van vuurwerk, voor, tijdens en na de wedstrijden, is niet toegestaan vanwege het gevaar dat dit oplevert voor afstekers en omstanders.Alcohol, vaak bier, buiten het clubhuis is uitsluitend toegestaan op een afgezet terras dat huist aan het clubhuis. Men mag buiten het clubhuis uitsluitend bier, frisdrank en andere dranken nuttigen in kunststof verpakkingen.
</t>
  </si>
  <si>
    <t>7.1</t>
  </si>
  <si>
    <t>Vragen voor kleine organisaties</t>
  </si>
  <si>
    <t>7.1.1</t>
  </si>
  <si>
    <t>7.1.2</t>
  </si>
  <si>
    <t>7.1.3</t>
  </si>
  <si>
    <t>7.1.4</t>
  </si>
  <si>
    <t>7.1.5</t>
  </si>
  <si>
    <t>7.1.6</t>
  </si>
  <si>
    <t>7.1.7</t>
  </si>
  <si>
    <t>7.1.8</t>
  </si>
  <si>
    <t>7.1.9</t>
  </si>
  <si>
    <t>7.1.10</t>
  </si>
  <si>
    <t>7.1.11</t>
  </si>
  <si>
    <t>7.1.12</t>
  </si>
  <si>
    <t>7.1.13</t>
  </si>
  <si>
    <t>7.2</t>
  </si>
  <si>
    <t>Vragen voor middelgrote organisaties</t>
  </si>
  <si>
    <t>7.2.1</t>
  </si>
  <si>
    <t>ARBO-beleid</t>
  </si>
  <si>
    <t>7.2.1.1</t>
  </si>
  <si>
    <t>Arbo Algemeen</t>
  </si>
  <si>
    <t>7.2.1.1.1</t>
  </si>
  <si>
    <t>7.2.1.1.2</t>
  </si>
  <si>
    <t>7.2.1.1.3</t>
  </si>
  <si>
    <t>7.2.1.1.4</t>
  </si>
  <si>
    <t>7.2.1.1.5</t>
  </si>
  <si>
    <t>7.2.1.1.6</t>
  </si>
  <si>
    <t>7.2.1.1.7</t>
  </si>
  <si>
    <t>7.2.1.1.8</t>
  </si>
  <si>
    <t>7.2.1.1.9</t>
  </si>
  <si>
    <t>7.2.1.2</t>
  </si>
  <si>
    <t>7.2.1.2.1</t>
  </si>
  <si>
    <t>7.2.1.2.2</t>
  </si>
  <si>
    <t>7.2.1.3</t>
  </si>
  <si>
    <t>7.2.1.3.1</t>
  </si>
  <si>
    <t>7.2.1.3.2</t>
  </si>
  <si>
    <t>7.2.1.3.3</t>
  </si>
  <si>
    <t>7.2.1.3.4</t>
  </si>
  <si>
    <t>7.2.1.3.5</t>
  </si>
  <si>
    <t>7.2.1.3.6</t>
  </si>
  <si>
    <t>7.2.1.3.7</t>
  </si>
  <si>
    <t>7.2.1.3.8</t>
  </si>
  <si>
    <t>7.2.1.3.9</t>
  </si>
  <si>
    <t>7.2.1.3.10</t>
  </si>
  <si>
    <t>7.2.1.3.11</t>
  </si>
  <si>
    <t>7.2.1.3.12</t>
  </si>
  <si>
    <t>7.2.1.3.13</t>
  </si>
  <si>
    <t>7.2.1.3.14</t>
  </si>
  <si>
    <t>7.2.1.3.15</t>
  </si>
  <si>
    <t>7.2.1.3.16</t>
  </si>
  <si>
    <t>7.2.1.3.17</t>
  </si>
  <si>
    <t>7.2.1.3.18</t>
  </si>
  <si>
    <t>7.2.2</t>
  </si>
  <si>
    <t>Overig beleid</t>
  </si>
  <si>
    <t>7.2.2.1</t>
  </si>
  <si>
    <t>7.2.2.2</t>
  </si>
  <si>
    <t>7.2.2.3</t>
  </si>
  <si>
    <t>7.2.2.4</t>
  </si>
  <si>
    <t>7.2.2.5</t>
  </si>
  <si>
    <t>7.2.2.6</t>
  </si>
  <si>
    <t>7.2.2.7</t>
  </si>
  <si>
    <t>7.2.2.8</t>
  </si>
  <si>
    <t>7.2.2.9</t>
  </si>
  <si>
    <t>7.2.2.10</t>
  </si>
  <si>
    <t>7.2.3</t>
  </si>
  <si>
    <t>Ziekte en verzuimbeleid</t>
  </si>
  <si>
    <t>7.2.3.1</t>
  </si>
  <si>
    <t>7.2.3.2</t>
  </si>
  <si>
    <t>7.2.3.3</t>
  </si>
  <si>
    <t>7.2.3.4</t>
  </si>
  <si>
    <t>7.2.3.5</t>
  </si>
  <si>
    <t>Inzet bedrijfsarts</t>
  </si>
  <si>
    <t>Fysieke en psychosociale arbeidsbelasting</t>
  </si>
  <si>
    <t>7.3</t>
  </si>
  <si>
    <t>Vragen voor grote organisaties</t>
  </si>
  <si>
    <t>7.3.1</t>
  </si>
  <si>
    <t>Algemeen beleid</t>
  </si>
  <si>
    <t>7.3.1.1</t>
  </si>
  <si>
    <t>7.3.1.2</t>
  </si>
  <si>
    <t>7.3.1.3</t>
  </si>
  <si>
    <t>7.3.1.4</t>
  </si>
  <si>
    <t>7.3.1.5</t>
  </si>
  <si>
    <t>7.3.1.6</t>
  </si>
  <si>
    <t>7.3.1.7</t>
  </si>
  <si>
    <t>7.3.1.8</t>
  </si>
  <si>
    <t>7.3.1.9</t>
  </si>
  <si>
    <t>7.3.1.10</t>
  </si>
  <si>
    <t>7.3.1.11</t>
  </si>
  <si>
    <t>7.3.1.12</t>
  </si>
  <si>
    <t>7.3.1.13</t>
  </si>
  <si>
    <t>7.3.2</t>
  </si>
  <si>
    <t>7.3.2.1</t>
  </si>
  <si>
    <t>7.3.2.1.1</t>
  </si>
  <si>
    <t>7.3.2.1.2</t>
  </si>
  <si>
    <t>7.3.2.1.3</t>
  </si>
  <si>
    <t>7.3.2.1.4</t>
  </si>
  <si>
    <t>7.3.2.1.5</t>
  </si>
  <si>
    <t>7.3.2.1.6</t>
  </si>
  <si>
    <t>7.3.2.1.7</t>
  </si>
  <si>
    <t>7.3.2.1.8</t>
  </si>
  <si>
    <t>7.3.2.1.9</t>
  </si>
  <si>
    <t>7.3.2.1.10</t>
  </si>
  <si>
    <t>7.3.2.1.11</t>
  </si>
  <si>
    <t>7.3.2.2</t>
  </si>
  <si>
    <t>Arbo Dienstverlening</t>
  </si>
  <si>
    <t>7.3.2.2.1</t>
  </si>
  <si>
    <t>7.3.2.2.2</t>
  </si>
  <si>
    <t>7.3.2.2.3</t>
  </si>
  <si>
    <t>7.3.2.2.4</t>
  </si>
  <si>
    <t>7.3.2.3</t>
  </si>
  <si>
    <t>7.3.2.3.1</t>
  </si>
  <si>
    <t>7.3.2.3.2</t>
  </si>
  <si>
    <t>7.3.2.3.3</t>
  </si>
  <si>
    <t>7.3.2.3.4</t>
  </si>
  <si>
    <t>7.3.2.3.5</t>
  </si>
  <si>
    <t>7.3.2.3.6</t>
  </si>
  <si>
    <t>7.3.2.3.7</t>
  </si>
  <si>
    <t>7.3.2.3.8</t>
  </si>
  <si>
    <t>7.3.2.3.9</t>
  </si>
  <si>
    <t>7.3.2.3.10</t>
  </si>
  <si>
    <t>7.3.2.3.11</t>
  </si>
  <si>
    <t>7.3.2.3.12</t>
  </si>
  <si>
    <t>7.3.2.3.13</t>
  </si>
  <si>
    <t>7.3.2.3.14</t>
  </si>
  <si>
    <t>7.3.3</t>
  </si>
  <si>
    <t>HRM-beleid</t>
  </si>
  <si>
    <t>7.3.3.1</t>
  </si>
  <si>
    <t>7.3.3.2</t>
  </si>
  <si>
    <t>7.3.3.3</t>
  </si>
  <si>
    <t>7.3.3.4</t>
  </si>
  <si>
    <t>7.3.3.5</t>
  </si>
  <si>
    <t>7.3.3.6</t>
  </si>
  <si>
    <t>7.3.3.7</t>
  </si>
  <si>
    <t>7.3.3.8</t>
  </si>
  <si>
    <t>7.3.3.9</t>
  </si>
  <si>
    <t>7.3.3.10</t>
  </si>
  <si>
    <t>7.3.3.11</t>
  </si>
  <si>
    <t>7.3.3.12</t>
  </si>
  <si>
    <t>7.3.3.13</t>
  </si>
  <si>
    <t>7.3.3.14</t>
  </si>
  <si>
    <t>7.3.3.15</t>
  </si>
  <si>
    <t>7.3.3.16</t>
  </si>
  <si>
    <t>7.3.3.17</t>
  </si>
  <si>
    <t>7.3.4</t>
  </si>
  <si>
    <t>Sociale risico's</t>
  </si>
  <si>
    <t>7.3.4.1</t>
  </si>
  <si>
    <t>7.3.4.2</t>
  </si>
  <si>
    <t>7.3.4.3</t>
  </si>
  <si>
    <t>7.3.4.4</t>
  </si>
  <si>
    <t>7.3.5</t>
  </si>
  <si>
    <t>Milieubeleid</t>
  </si>
  <si>
    <t>7.3.5.1</t>
  </si>
  <si>
    <t>7.3.5.2</t>
  </si>
  <si>
    <t>7.3.5.3</t>
  </si>
  <si>
    <t>7.3.5.4</t>
  </si>
  <si>
    <t>7.3.5.5</t>
  </si>
  <si>
    <t>7.3.6</t>
  </si>
  <si>
    <t>Incidenten en ongevallen</t>
  </si>
  <si>
    <t>7.3.6.1</t>
  </si>
  <si>
    <t>7.3.6.2</t>
  </si>
  <si>
    <t>7.3.6.3</t>
  </si>
  <si>
    <t>7.3.7</t>
  </si>
  <si>
    <t>Werken met derden</t>
  </si>
  <si>
    <t>7.3.7.1</t>
  </si>
  <si>
    <t>7.3.7.2</t>
  </si>
  <si>
    <t>7.3.7.3</t>
  </si>
  <si>
    <t xml:space="preserve">Is er voldoende ruimte om veilig te parkeren?
Bezoekers van grotere afstanden komen meestal met de auto. Bij slecht weer zullen er meer kiezen voor de auto.
</t>
  </si>
  <si>
    <t xml:space="preserve">Is nagegaan of er specifieke afspraken rond arbo en milieu noodzakelijk zijn?
Evenementen zijn vaak anders qua structuur en verantwoordelijkheden dan de dagelijkse bedrijfsvoering.
</t>
  </si>
  <si>
    <t xml:space="preserve">Wordt het evenement na afloop geëvalueerd?
Evaluatie levert vaak leerpunten en voordelen op voor een volgend evenement.
</t>
  </si>
  <si>
    <t>Is er een draaiboek opgesteld voor elk evenement?
Draaiboeken helpen uitstekend om complexe evenementen tot een succes te maken.</t>
  </si>
  <si>
    <t>Zijn alle vergunningen aangevraagd en verleend?
Als de vergunningen niet in orde zijn, kan een evenement worden stilgelegd.</t>
  </si>
  <si>
    <t xml:space="preserve">Is er een horeacavergunning en wordt aan de eisen voldaan?
Voor veel verenigingen is een horecavergunning noodzakelijk om de bar en keuken te kunnen runnen. Voor evenementen gelden vaak aanvullende voorwaarden, zoals voor het schenken van alcohol.
</t>
  </si>
  <si>
    <t>Zijn er voldoende vrijwilligers beschikbaar?
Soms is het evenement groter dan verantwoord met eigen mensen kan worden uitgevoerd.</t>
  </si>
  <si>
    <t>Is gedacht aan taakroulatie en rustpauzes voor de vrijwilligers tijdens het evenement?
Langdurig hetzelfde werk doen is niet goed voor fysieke en psychische belasting.</t>
  </si>
  <si>
    <t xml:space="preserve">Is er een adequate noodorganisatie ingericht, inclusief EHBO-ers?
Bij incidenten moet snel handelend worden opgetreden. Daarom is een noodplan vaak verplicht en moeten er een noodorganisatie, BHV-ers en/of EHBO-ers aanwezig zijn.
Raadpleeg ook het Oplossingenboek voor sportverenigingen, daarin wordt ingegaan op ongevallen bij trainingen, wedstrijden en evenementen.
</t>
  </si>
  <si>
    <t xml:space="preserve">Zijn er voldoende communicatiemiddelen beschikbaar tijdens het evenement?
Vaak is een omroepinstallatie verplicht, denk ook aan portofoons voor de organisatie.
</t>
  </si>
  <si>
    <t xml:space="preserve">Is gegarandeerd dat hulpdiensten het evenement snel en gemakkelijk kunnen bereiken?
Veel mensen tijdens het evenement kan makkelijk leiden tot 'verstopping' van aan- en afvoerroutes.
</t>
  </si>
  <si>
    <t xml:space="preserve">Is er voor bezoekers een centraal informatiepunt ingericht?
Bezoekers hebben de meest uiteenlopende vragen, inclusief het melden van verlies en diefstal. Denk ook aan zoekgeraakte kinderen.
</t>
  </si>
  <si>
    <t xml:space="preserve">Zijn er plattegronden beschikbaar met daarop de vluchtwegen en noodvoorzieningen?
Informatieverstrekking vooraf aan alle betrokkenen is cruciaal, zeker in geval van noodsituaties.
</t>
  </si>
  <si>
    <t xml:space="preserve">Zijn de vluchtroutes berekend op grotere aantallen mensen tijdens het evenement?
Onvoldoende of ontoereikende vluchtroutes kunnen, zeker als er sprake is van paniek, leiden tot extra ongelukken.
</t>
  </si>
  <si>
    <t xml:space="preserve">Zijn aanduidingen van vluchtwegen en noodvoorzieningen goed aangebracht en duidelijk zichtbaar?
Ook bij evenementen zijn aanduidingen van vluchtwegen noodzakelijk voor de veiligheid.
</t>
  </si>
  <si>
    <t xml:space="preserve">Is geregeld wie opdracht tot afsluiten van stroom, gas en water mag geven bij een noodsituatie of incident?
Verkeerd afschakelen van elektriciteit (verlichting) of gas kan meer schade opleveren dan het laten voortbestaan van de levering.
</t>
  </si>
  <si>
    <t xml:space="preserve">Weten de BHV-ers waar zich tijdens het evenement de belangrijkste afsluiters en schakelaars bevinden?
Bij noodsituaties of incidenten kan het belangrijk zijn om snel de toevoer van gas en elektriciteit af te sluiten.
</t>
  </si>
  <si>
    <t xml:space="preserve">Zijn alle brandpreventiemaatregelen in orde?
Denk aan brandblussers, blusdekens, automatisch sluitende deuren etc. Vaak staan specifieke preventiemaatregelen als vereisten in de vergunning.
</t>
  </si>
  <si>
    <t xml:space="preserve">Is in het draaiboek rekening gehouden met uitval van elektriciteit?
In verband met de veiligheid is het van belang van te voren na te denken over maatregelen als de stroom (langdurig) uitvalt of uitgeschakeld moet worden. Afhankelijk van de grootte van het evenement kan een noodaggregaat beschikbaar worden gehouden.
</t>
  </si>
  <si>
    <t xml:space="preserve">Is de elektrische installatie tijdens het evenement berekend op het gevraagde vermogen?
Meestal is er (veel) meer elektriciteit nodig tijdens een evenement. Denk ook aan optredende artiesten en eisen uit het contract.
</t>
  </si>
  <si>
    <t xml:space="preserve">Is er voldoende verlichting aanwezig op en rondom het evenement?
Voldoende verlichting is nodig om het evenement veilig te laten verlopen, ongelukken te voorkomen en snel te kunnen handelen bij incidenten. Denk ook aan sociale risico's!
</t>
  </si>
  <si>
    <t xml:space="preserve">Is er tijdens het evenement voldoende noodverlichting mogelijk?
Denk daarbij aan feesttenten, maar ook tijdelijke looppaden.
</t>
  </si>
  <si>
    <t xml:space="preserve">Is bij het evenement rekening gehouden met de toegang voor minder validen?
Houd rekening met bijvoorbeeld rolstoelgebruikers, denk daarbij aan toegankelijkheid van gebouw, terrein, sanitaire voorzieningen etc. en houd in dit kader ook rekening met noodsituaties en mogelijke ontruiming.
</t>
  </si>
  <si>
    <t xml:space="preserve">Is duidelijk welke voorwerpen niet meegebracht mogen worden naar het evenement?
Publiek neemt soms grote spandoeken, vuurwerk of alcohol mee.
</t>
  </si>
  <si>
    <t xml:space="preserve">Is de afrastering van het evenemententerrein in orde?
Voorkom ongewenste toestroom van bezoekers.
</t>
  </si>
  <si>
    <t xml:space="preserve">Is of wordt bij een wedstrijd of parcours op de openbare weg rekening gehouden met het overige verkeer?
Bij activiteiten op de openbare weg lopen zowel de deelnemers, bezoekers als verkeersdeelnemers risico. Het gebruik van afzettingen, het inzetten van verkeersregelaars en herkenbare veiligheidskleding verhogen de veiligheid.
</t>
  </si>
  <si>
    <t xml:space="preserve">Zijn er voldoende sanitaire voorzieningen?
Grote hoeveelheden bezoekers vragen ook om uitgebreidere sanitaire voorzieningen. Denk ook aan toilet- en douche voorzieningen voor deelnemers.
</t>
  </si>
  <si>
    <t xml:space="preserve">Is er tijdens het evenement voldoende vers drinkwater beschikbaar?
Zeker in warme perioden en bij intensieve sporten is het verbruik aan drinkwater groot.
</t>
  </si>
  <si>
    <t xml:space="preserve">Is rekening gehouden met verwarming en ventilatie van tijdelijke voorzieningen, zoals feesttenten?
Verwarming en ventilatie dienen afgestemd te zijn op de omgeving en weersomstandigheden. Voorkom te hoge temperaturen waardoor grote aantallen mensen kunnen flauwvallen of bewusteloos raken.
</t>
  </si>
  <si>
    <t xml:space="preserve">Zijn er afspraken met cateraars gemaakt over aan- en afvoer voor, tijdens en na het evenement?
Logistiek is belangrijk: een goede logistiek bevordert de veiligheid voor alle bezoekers. Beperk logistiek verkeer op het terrein.
</t>
  </si>
  <si>
    <t xml:space="preserve">Worden de diverse gebouwruimten gebruikt op een manier waarvoor ze bedoeld zijn?
Noodoplossingen worden gemakkelijk permanent. Voorkom dat veiligheid of gezondheid in gevaar komt.
</t>
  </si>
  <si>
    <t xml:space="preserve">Is het verlichtingsniveau voldoende?
Zorg voor voldoende algemene verlichting, eventueel aangevuld met werkplekverlichting waar detailwerk dat nodig maakt.
Zie ook: Arbocatalogus, Oplossing 11 "Kantoorverlichting optimaliseren", pag. 27
</t>
  </si>
  <si>
    <t xml:space="preserve">Zijn er voldoende sanitaire voorzieningen, zowel voor mannen als voor vrouwen?
Voldoende en schone sanitaire voorzieningen zijn belangrijk om te voorkomen dat ziektes zich verspreiden. Denk ook aan grotere aantallen mensen, zoals door andere teams en toeschouwers bij toernooien.
</t>
  </si>
  <si>
    <t xml:space="preserve"> Is er voldoende verwarming (eventueel airconditioning) om een prettig klimaat te waarborgen?
Voorkom klachten over 'te koud' of 'te warm' door een goede afstelling van de installatie.
Zie ook: Arbocatalogus, Oplossing 10 "Klimaataspecten beheersen", pag. 26
</t>
  </si>
  <si>
    <t xml:space="preserve">Worden eisen uit de verzekeringspolis nageleefd?
Verzekeringen voor gebouwen en opstallen stellen vaak behoorlijke eisen aan het beheer van de gebouwen. Niet nakomen van de eisen kan er voor zorgen dat de verzekeraar bij schade niet hoeft uit te keren.
</t>
  </si>
  <si>
    <t xml:space="preserve">Wordt voorkomen dat materiaal bovenop kasten wordt opgeslagen?
Onvoldoende bergruimte kan leiden tot opslag van kantoorbenodigdheden, mappen en dozen bovenop kasten. Vallende spullen veroorzaken de meeste kantoorongevallen.
</t>
  </si>
  <si>
    <t xml:space="preserve">Voldoen uw speeltoestellen aan de eisen uit de warenwet?
Veel verenigingen hebben een vorm van kinderopvang, een speelhoek of een speeltuin.
</t>
  </si>
  <si>
    <t xml:space="preserve">Is er een meldpunt voor onderhoud?
Achterstallig onderhoud kan leiden tot gevaarlijke </t>
  </si>
  <si>
    <t xml:space="preserve">Is er een onderhoudscontract voor de belangrijke installaties? (verlichting, verwarming, liften etc)?
Achterstallig onderhoud kan leiden tot gevaarlijke situaties. Veel organisaties besteden controle en onderhoud uit, zodat ze niet zelf de kennis in huis hoeven te hebben.
</t>
  </si>
  <si>
    <t xml:space="preserve">Is het gebouw goed toegankelijk voor minder validen?
Denk aan mensen met een rolstoel en ouderen die slecht ter been zijn.
</t>
  </si>
  <si>
    <t xml:space="preserve">Kan schoonmaak en onderhoud gemakkelijk worden uitgevoerd?
Alle onderdelen van het gebouw moeten goed en veilig te bereiken zijn. Er moeten daarvoor voldoende voorzieningen zijn. Denk aan waterkranen, stopcontacten, (veilige) trappen en ladders etc.
</t>
  </si>
  <si>
    <t xml:space="preserve">Is er een noodverlichtingsinstallatie?
Eisen voor noodverlichting staan in de bouwverordening of brandweereisen in de gebruiksvergunning.
</t>
  </si>
  <si>
    <t xml:space="preserve">Zijn er speciale maatregelen voor gebouwdelen die als besloten ruimte worden aangeduid?
Besloten ruimten vragen speciale maatregelen, bijvoorbeeld omdat de toegang moeilijk is of omdat er zuurstofgebrek kan optreden. Denk hierbij bijvoorbeeld aan kruipruimtes of grote bezinkputten. Als dit soort ruimtes aanwezig is, dan is een nadere inventarisatie hiervan noodzakelijk.
</t>
  </si>
  <si>
    <t xml:space="preserve">Is er aandacht voor werkdruk bij vrijwilligers?
Werkdruk, zowel bij professionals als bij vrijwilligers, is een risico. Te grote betrokkenheid vergroot dit risico.
Zie ook: Arbocatalogus, Deel 2 Werkdruk, pag. 29 e.v.
</t>
  </si>
  <si>
    <t xml:space="preserve">Heeft uw vereniging voldoende jeugdleden?
Als jeugdleden een baantje krijgen of een vriend(innet)je daalt de interesse in de sportclub.
</t>
  </si>
  <si>
    <t xml:space="preserve">Is veiligheid voor vrijwilligers een speerpunt?
In organisaties met werknemers is er vaak meer aandacht voor veilig en gezond werken, dan bij verenigingen waar hoofdzakelijk vrijwilligers werken.
</t>
  </si>
  <si>
    <t xml:space="preserve">Heeft uw vereniging voldoende vrijwilligers?
Bij een tekort aan vrijwilligers komen veel taken op de schouders van een paar mensen te liggen, waardoor de kans op overbelasting groot is.
</t>
  </si>
  <si>
    <t>Kans</t>
  </si>
  <si>
    <t>Effect</t>
  </si>
  <si>
    <t>Risico</t>
  </si>
  <si>
    <t>Ja</t>
  </si>
  <si>
    <t>Beoordeeld door:</t>
  </si>
  <si>
    <t>Verantwoordelijke voor actie:</t>
  </si>
  <si>
    <t>Opmerking(en)</t>
  </si>
  <si>
    <t xml:space="preserve">Vraagt u aandacht voor de veiligheid van privé vervoersmiddelen (auto's fietsen, brommers)?
Op pad met slechte fietsverlichting, opgevoerde brommers of rammelende auto's draagt niet bij aan veiligheid.
</t>
  </si>
  <si>
    <t xml:space="preserve">Vraagt u aandacht voor privé vervoersmiddelen en veiligheidsmiddelen (brandblusser, Hi-vis hesjes, verbandtrommel)?
Als er onderweg wat mis gaat, zorg dan dat er in ieder geval spullen zijn om veilig te kunnen optreden.
</t>
  </si>
  <si>
    <t xml:space="preserve">Zorgt u ervoor dat nooit te veel passagiers in een auto of busje meegaan?
In personenbusjes 8 passagiers en een chauffeur, in een personenauto, zoveel als er goedgekeurde zitplaatsen zijn. Men is niet verzekerd als er meer passagiers zijn.
</t>
  </si>
  <si>
    <t xml:space="preserve">Zijn afspraken gemaakt over alcoholgebruik en vervoer?
Alcohol en verkeer gaan niet samen. Het vervoer van passagiers brengt verantwoordelijkheden met zich mee.
</t>
  </si>
  <si>
    <t xml:space="preserve">Zijn er instructies en afspraken over fietsen in groepen?
Denk hierbij aan: hoe groot zijn de groepen, verplicht Hi-Vis hesjes dragen, tijdig vertrekken, voldoende begeleiders bij jeudteams.
</t>
  </si>
  <si>
    <t xml:space="preserve">Worden reizen naar het buitenland goed voorbereid?
Rekening moet worden gehouden met geldige documenten (ook rijbewijs), mogelijke vaccinaties, verzekeringen etc.
Zie ook: Arbocatalogus, Oplossing 8 "Een dienstreis naar het buitenland", pag. 76
</t>
  </si>
  <si>
    <t xml:space="preserve">Zijn indien nodig aanvullende verzekeringen afgesloten?
Denk aan verzekeringen m.b.t. bagage, ziektekosten en repatriëring bij een ongeval.
</t>
  </si>
  <si>
    <t xml:space="preserve">Worden standaard vaccinaties aangeboden?
Meerdere ziekenhuizen, huisartsenposten en GGD's geven advies over nuttige en noodzakelijke inentingen.
</t>
  </si>
  <si>
    <t xml:space="preserve">Wordt ook bij lange reizen rekening gehouden met rust- en pauzemomenten?
Beroepschauffeurs weten van arbeids- en rusttijden. Vrijwilligers: motto twee uur rijden, een kwartier rust.
</t>
  </si>
  <si>
    <t xml:space="preserve">Worden bij lange (vlieg)reizen oefeningen gedaan om trombose te voorkomen?
Bij lang stilzitten kan trombose worden voorkomen door oefeningen te doen.
</t>
  </si>
  <si>
    <t xml:space="preserve">Worden toestellen altijd goed opgezet?
Turntoestellen moeten goed en verantwoord worden opgesteld voor gebruik.
</t>
  </si>
  <si>
    <t xml:space="preserve">Is er aandacht voor  blessures door de harde vloer?
Handbal is een contactsport, waarbij vallen op de harde vloer van de sporthal geen uitzondering is.
</t>
  </si>
  <si>
    <t xml:space="preserve">Wordt aan spelers voorlichting gegeven over bescherming tegen blessures door bal of stick?
Bij hockey is de kans op blessures door de bal of stick reëel aanwezig. Goede bescherming verkleint deze kans aanzienlijk.
</t>
  </si>
  <si>
    <t xml:space="preserve">Onze 'warming up' is altijd goed
Door de snelle bewegingen en reacties bij tafeltennis, is de kans op (ernstige)blessures aanwezig.
</t>
  </si>
  <si>
    <t xml:space="preserve">Wordt er aandacht besteed aan de veiligheid bij het opstellen en opruimen van speeltafels?
Er zijn verschillende modellen speeltafels in gebruik, die elk hun specifieke aandacht vragen om ze veilig te kunnen opzetten en opruimen.
</t>
  </si>
  <si>
    <t xml:space="preserve">Letten spelers en scheidsrechter op losliggende lijnen?
Losliggende lijnen op een gravelbaan kunnen oorzaak zijn van valpartijen enblessures.
</t>
  </si>
  <si>
    <t xml:space="preserve">Zijn tennispark en banen goed onderhouden?
Denk hierbij aan het vrij houden van de banen van mos, algen en bladeren; maar ook aan het onderhoud van het hekwerk (uitstekende ijzerdraden) of een on-effen vloer binnen.
</t>
  </si>
  <si>
    <t xml:space="preserve">Wordt voor het begin van wedstrijd / training de veiligheid van de baan beoordeeld?
Losliggende voorwerpen, zoals onderhoudsmateriaal, achtergebleven tennisballen of sproeislangen kunnen leiden tot ernstige blessures. Dat geldt ook voor banken of de scheidsrechtersstoel als deze in de uitloopruimte staan.
</t>
  </si>
  <si>
    <t xml:space="preserve">Is er aandacht voor de grotere kans op lichamelijk letsel?
Voetbal is een contactsport, waardoor een grotere kans op lichamelijk letsel enblessures optreedt.
</t>
  </si>
  <si>
    <t xml:space="preserve">Zijn er maatregelen getroffen om het omvallen van kanteldoelen te voorkomen?
In het pupillenvoetbal mag gebruik worden gemaakt van verplaatsbare pupillendoelen (5.00 bij 2.00 meter) mits deze tijdens de wedstrijd door middel van een verankeringsconstructie deugdelijk aan de grond worden bevestigd. Bij zelfstandige pupillenvelden wordt de voorkeur gegeven aan vaste pupillendoelen in grondkokers.
</t>
  </si>
  <si>
    <t xml:space="preserve">Bestaat het gevaar op verwondingen door scherpe delen rond het veld.
Doelpalen moeten vrij zijn van scherpe randen, uitstekende delen of openingen. Hoekvlaggenstokken moeten zijn vrij van scherpe delen en de top is afgerond. Reclameborden of speelveldafzetting moeten vrij zijn van scherpe of uitstekende delen, waaraan sporters of toeschouwers zich kunnen verwonden. De constructie van de dug-out is zodanig dat deze geen gevaar oplevert voor de spelers in het veld en de inzittenden van de dug-out.
</t>
  </si>
  <si>
    <t xml:space="preserve">Worden de sportvelden goed onderhouden?
De grasmat dient steeds voldoende kort zijn gemaaid en het speeloppervlak moet vlak (egaal) zijn om blessures van spelers en scheidsrechters te voorkomen.
</t>
  </si>
  <si>
    <t xml:space="preserve">Is de uitloopruimte rond het veld vrij van obstakels?
De uitloopruimte is de veiligheidszone die rondom ieder speelveld aanwezig dient te zijn en behoort tot het speelveld. Binnen 4,00 meter uit de grenslijnen mogen zich bij wedstrijden geen obstakels bevinden, andere dan de tot het spel behorende voorzieningen. Speelveldafzetting, lichtmasten, ballenvangers, gebouwen, vlaggenmasten, bomen en beplanting, verharde paden, cameraposities en dug-outs worden als obstakels beschouwd en kunnen gevaar opleveren voor de spelers. Alleen dug-outs mogen binnen de uitloopruimte, worden geplaatst op minimaal 3.00 meter uit de zijlijn.
</t>
  </si>
  <si>
    <t xml:space="preserve">Zijn er maatregelen genomen om de kans op verdrinking te verkleinen?
Bij onwel worden in het zwembad bestaat het risico dat de zwemmer zich niet boven water kan houden tot er hulp is. Er bestaat verhoogde kans op verdrinking door onwel worden, astma-aanval of kramp.
</t>
  </si>
  <si>
    <t xml:space="preserve">Lopen leden gevaar bij incidenten in de installatie?
Vaak huren zwemverenigingen zwembadruimte van een exploitant. Die is verantwoordelijk voor de installatie en het gebouw.
</t>
  </si>
  <si>
    <t xml:space="preserve">Wordt Reddend Zwemmen veilig geoefend?
Bij het oefenen voor Reddend Zwemmen bestaat het risico dat de 'drenkeling' het de 'redder' te moeilijk maakt.
</t>
  </si>
  <si>
    <t xml:space="preserve">Wordt Live Saving gezien als risicovolle activiteit?
Life saving vraagt om een uitstekende conditie: hindernissen, onderwater zwemmen en verplaatsen duikpop zijn lichamelijk zwaar belastend.
</t>
  </si>
  <si>
    <t xml:space="preserve">Zijn er maatregelen genomen voor de geringere mobiliteit van oudere leden?
Bij wedstrijden waaraan ouderen deelnemen is speciale aandacht voorgeringe mobiliteit (moeilijk lopen, rolstoel, rollator) van belang.
</t>
  </si>
  <si>
    <t xml:space="preserve">Is er speciale aandacht voor blessures bij het hardlopen?
Vooral bij beginnende lopers is de kans op blessures door overbelasting groot.
</t>
  </si>
  <si>
    <t xml:space="preserve">Zijn er speciale maatregelen genomen voor hardlooptrainingen langs de openbare weg?
Bij hardlooptrainingen langs de openbare weg zijn bij eventuele incidenten geenBHV-materialen voor handen.
</t>
  </si>
  <si>
    <t xml:space="preserve">Nemen lopers maatregelen voor individuele trainingen?
Veel hardlopers trainen extra buiten de groepstrainingen om. Alleen en op deopenbare weg komen andere risico's op de voorgrond dan bij de clubtrainingen.
</t>
  </si>
  <si>
    <t xml:space="preserve">Zijn er voldoende maatregelen genomen om ongelukken op de baan tegen te gaan?
Bij atletiek vinden veel activiteiten tegelijkertijd plaats, zowel op de baan als op het middenterrein.
</t>
  </si>
  <si>
    <t xml:space="preserve">Zijn de juiste verzekeringen afgesloten?
Denk aan verzekeringen voor schade, zoals brandverzekering, maar ook aan aansprakelijkheid voor bestuurders, ongevallen met vrijwilligers, inzittendenverzekering voor auto's.
</t>
  </si>
  <si>
    <t xml:space="preserve">Voldoet uw organisatie aan het wettelijk verplichte rookbeleid?
Het rookverbod is ingevoerd om rokers en niet-rokers te beschermen tegen de schadelijke effecten van tabaksrook en geldt voor alle producten die uit tabak bestaan en onder de Tabakswet vallen. De Nederlandse Voedsel- en Warenautoriteit (NVWA) houdt toezicht op de naleving van het rookverbod.
</t>
  </si>
  <si>
    <t xml:space="preserve">Worden medewerkers en vrijwilligers gestimuleerd om mogelijkheden ter verbetering van arbo naar voren te brengen?
Betrek medewerkers bij het Arbobeleid door ze regelmatig op de hoogte te houden van de ontwikkelingen en de geboekte resultaten.
</t>
  </si>
  <si>
    <t xml:space="preserve">Zijn er afspraken gemaakt met een gecertificeerde bedrijfsarts over de begeleiding bij verzuim en reïntegratie?
</t>
  </si>
  <si>
    <t xml:space="preserve">Houdt u rekening met werkdruk voor medewerkers en vrijwilligers?
Ook in kleine organisaties kan de werkdruk voor medewerkers en vrijwilligers groot zijn. Aandacht hiervoor en tijdig maatregelen nemen is dan noodzakelijk
</t>
  </si>
  <si>
    <t xml:space="preserve">Heeft uw organisatie afspraken gemaakt over ongewenst gedrag?
Ongewenst gedrag: pesten, seksuele intimidatie, racisme.
</t>
  </si>
  <si>
    <t xml:space="preserve">Worden ongevallen, incidenten en gevaarlijke situaties gemeld en geregistreerd?
Registratie van incidenten, ongevallen en gevaarlijke situaties geeft inzicht in structureel  voorkomende risico's. Hierdoor kunnen structurele  maatregelen worden genomen om ze te voorkomen. Melding van incidenten, ongevallen en gevaarlijke situaties is hiervoor noodzakelijk.
</t>
  </si>
  <si>
    <t xml:space="preserve">Houden de verantwoordelijken / leidinggevenden voldoende toezicht op het veilig werken?
Diegene die bij een organisatie verantwoording draagt, bijvoorbeeld als bestuurslid of als leidinggevende dient voldoende toezicht te houden op het veilig werken.
</t>
  </si>
  <si>
    <t xml:space="preserve">Werken medewerkers veilig?
De werkgever heeft verplichtingen om veilig werken mogelijk te maken, de werknemer is gehouden om veilig te werken en bijvoorbeeld gebruik te maken van de verstrekte persoonlijke beschermingsmiddelen.
</t>
  </si>
  <si>
    <t xml:space="preserve">Onze vereniging doet veel aan bewustwording en communicatie om ongewenst gedrag tegen te gaan.
Ongewenst gedrag in allerlei vormen kan door bewustwording en goede communicatie binnen een vereniging goed worden tegengegaan. Bestuur, trainers, coaches en begeleiders spelen daarin een belangrijke rol.
</t>
  </si>
  <si>
    <t xml:space="preserve">Onze vereniging vraagt altijd een Verklaring Omtrent Gedrag (VOG) van onze trainers, coaches en begeleiders.
Met een Verklaring Omtrent het Gedrag (VOG) kun je als vereniging voorkomen dat een medewerker of vrijwilliger die al eerder 'in de fout is gegaan' zijn of haar gedrag ongestoord kan herhalen.
</t>
  </si>
  <si>
    <t xml:space="preserve">Onze vereniging heeft een vertrouwenspersoon aangesteld die een standaardprocedure hanteert bij (zwaar) ongewenst gedrag.
Vertrouwenspersonen zijn een goed alternatief voor verenigingsleden die ongewenst gedrag aan de orde willen stellen, naast de eigen (bestuurs)leden.
</t>
  </si>
  <si>
    <t xml:space="preserve">Onze vereniging heeft een alcohol- en drugsbeleid en voert dat ook consequent uit.
Het gebruik van alcohol en drugs heeft een negatieve invloed op arbeidsveiigheid van werknemers en vrijwilligers en op de sociale veiligheid van alle leden. Een doordacht en consequent uitgevoerd beleid voorkomt veel leed en schade.
</t>
  </si>
  <si>
    <t xml:space="preserve">Heeft uw organisatie een Arbobeleid?
Arbobeleid is het beleid dat een werkgever binnen zijn bedrijf voert op het gebied van arbeidsomstandigheden. Een goed arbobeleid beperkt de gezondheidsrisico’s in het bedrijf, vermindert het ziekteverzuim en bevordert de reïntegratie na ziekte.
</t>
  </si>
  <si>
    <t xml:space="preserve">Zorgt uw organisatie ervoor dat zij op de hoogte blijft van veranderingen in arbo?
Door wijzigende wetgeving kan het voorkomen dat niet (meer) aan de gestelde eisen voldaan wordt. Het is daarom belangrijk om van wetswijzigingen op de hoogte te blijven.
</t>
  </si>
  <si>
    <t xml:space="preserve">Worden de eisen van de Arbeidstijdenwet nageleefd?
Er gelden stringente normen voor werknemers over werken en rusten, overwerk en werken op zondagen.
In de CAO Sport zijn ook afspraken gemaakt over de invulling van arbeidstijden.
</t>
  </si>
  <si>
    <t xml:space="preserve">Is er aandacht voor bijzondere groepen medewerkers (zwangeren, jeugdigen, minder validen, ouderen, anderstaligen, vrijwilligers, deelcontractanten)?
Er zijn wettelijke verplichtingen voor werkgevers voor bijzondere groepen werknemers. Denk hierbij aan zwangere werknemers,  jeugdigen, minder validen, ouderen, anderstaligen, vrijwilligers,  deelcontractanten. Zo mogen jeugdigen maar beperkt gevaarlijk werk doen en gelden voor zwangere werknemers ook specifieke beperkingen.
</t>
  </si>
  <si>
    <t xml:space="preserve">Zijn er afspraken over de instructie van derden voordat zij aan het werk gaan?
Denk hierbij aan uitzendkrachten, aannemers en vrijwilligers. Het is van belang dat zij op de hoogte zijn van specifieke afspraken vóórdat ze met hun werk starten.
</t>
  </si>
  <si>
    <t xml:space="preserve">Houden de verantwoordelijken / leidinggevenden voldoende toezicht op het veilig werken?
Diegene die bij een organisatie verantwoording draagt, bijvoorbeeld als bestuurslid of als leidinggevenden dient voldoende toezicht te houden op het veilig werken.
</t>
  </si>
  <si>
    <t xml:space="preserve">Is er een beleid geformuleerd over Periodiek Arbeidsgezondheidsonderzoek, waar de bedrijfsarts in is opgenomen?
Met periodieke gezondheidsonderzoeken is het mogelijk om vroegtijdige gezondheidsrisico's te ontdekken en het arbobeleid aan te passen. Het aanbieden door de werkgever is wettelijk verplicht, het deelnemen door de werknemer is geheel vrijwillig.
</t>
  </si>
  <si>
    <t xml:space="preserve">Wordt aandacht besteed aan onnodig hoge fysieke belasting?
Fysieke belasting kan optreden door bijvoorbeeld te zwaar tillen, maar ook door te lang in eenzelfde houding te staan of te zitten (denk aan juryleden of baancommissarissen).
Zie ook: http://www.sportwerkgever.nl/system/files/userfiles/files/De_arbocatalogus_in_de_sport.pdf
</t>
  </si>
  <si>
    <t xml:space="preserve">Wordt aan medewerkers met oogklachten een beeldschermbril ter beschikking gesteld?
Beeldschermbrillen worden speciaal gemaakt voor een kijkafstand die tussen lezen en ver-zien in zit. Werkgevers zijn verplicht om beeldschermhulpmiddelen te verstrekken aan medewerkers.
Zie ook: Arbocatalogus, Oplossing 4 "Oogonderzoek laten verrichten", pag. 20
</t>
  </si>
  <si>
    <t xml:space="preserve">Wordt rekening gehouden met psychosociale arbeidsbelasting en is hierover regelmatig overleg met werknemers/vrijwilligers/sporters?
Werkgevers zijn verplicht om regelmatig aandacht te besteden aan psychosociale arbeidsbelasting. In het spraakgebruik staat dat voornamelijk bekend als werkdruk, maar ook agressie en ongewenst gedrag vallen hieronder.
De Arbocatalogus in de sport geeft hiervoor ook oplossingen aan (Deel 2 Werkdruk, pag 29 e.v.)
</t>
  </si>
  <si>
    <t xml:space="preserve">Is het voor medewerkers mogelijk om bij langer dan 2 uur beeldschermwerk ander werk te doen of een korte pauze te nemen?
Werkgevers zijn verplicht om regelmatig aandacht te besteden aan psycho-sociale arbeidsbelasting. In het spraakgebruik staat dat bekend als werkdruk.
Zie ook: Arbocatalogus, Oplossing 2 "Werk afwisselen en pauzes nemen", pag. 18
</t>
  </si>
  <si>
    <t xml:space="preserve">Zijn de uitvoerende taken die onderdeel uitmaken van de functie breed samengesteld en bieden zij voldoende afwisseling?
Werkgevers zijn verplicht om regelmatig aandacht te besteden aan psycho-sociale arbeidsbelasting. In het spraakgebruik staat dat bekend als werkdruk.
</t>
  </si>
  <si>
    <t xml:space="preserve">Kunnen medewerkers hun werk in een redelijk tempo binnen de daarvoor beschikbare tijd afmaken?
Werkgevers zijn verplicht om regelmatig aandacht te besteden aan psycho-sociale arbeidsbelasting. In het spraakgebruik staat dat bekend als werkdruk.
Zie ook: Arbocatalogus, Oplossing 2 "Handiger plannen en organiseren", pag. 40 e.v.
</t>
  </si>
  <si>
    <t xml:space="preserve">Kan de medewerker zelfstandig het tempo van de taken en werkzaamheden wijzigen als de omstandigheden dit vereisen?
Werkgevers zijn verplicht om regelmatig aandacht te besteden aan psycho-sociale arbeidsbelasting. In het spraakgebruik staat dat bekend als werkdruk.
Zie ook de Arbocatalogus in de sport, Deel 2
Zie ook: Arbocatalogus in de sport, Deel 2 Werkdruk, pag. 29 e.v.
</t>
  </si>
  <si>
    <t xml:space="preserve">Kan de medewerker zelfstandig de volgorde van de werkzaamheden of de werkmethode wijzigen als de omstandigheden dit vereisen?
Werkgevers zijn verplicht om regelmatig aandacht te besteden aan psycho-sociale arbeidsbelasting. In het spraakgebruik staat dat bekend als werkdruk.
</t>
  </si>
  <si>
    <t xml:space="preserve">Kunnen medewerkers met andere afdelingen en diensten overleggen over problemen en storingen en deze zodoende oplossen?
Werkgevers zijn verplicht om regelmatig aandacht te besteden aan psycho-sociale arbeidsbelasting. In het spraakgebruik staat dat bekend als werkdruk.
</t>
  </si>
  <si>
    <t xml:space="preserve">Hebben medewerkers voorlichting en instructie ontvangen over een goede inrichting van de werkplek?
Voor beeldschermwerk in het bijzonder is het van belang dat medewerkers zelf weten hoe ze hun werkplek moeten inrichten en hoe stoelen goed worden ingesteld.
Zie ook: Arbocatalogus, Oplossing 1 "Een beeldschermwerkplek instellen`, pag. 15 &amp; Oplossing 3 "Voorlichting over beeldschermwerk geven", pag. 19
</t>
  </si>
  <si>
    <t xml:space="preserve">Voldoen bureaus, stoelen en tafels aan de basis ergonomische eisen?
De hoogte van bureaus en tafels moet afgestemd zijn op de lengte van werknemers. Bureaustoelen moeten gemakkelijk instelbaar zijn.
Zie ook de Arbocatalogus in de sport, Deel 1 Beeldschermwerk, pag 9 e.v.
</t>
  </si>
  <si>
    <t xml:space="preserve">Voldoen beeldschermwerkplekken aan de basiseisen voor een ergonomische werkhouding?
De hoogte van bureaus en tafels moet afgestemd zijn op de lengte van werknemers. Bureaustoelen moeten gemakkelijk instelbaar zijn.
Zie ook: Arbocatalogus, Oplossing 1 "Een beeldschermwerkplek instellen", pag. 15 e.v.
</t>
  </si>
  <si>
    <t xml:space="preserve">Is bij recepties en balies rekening gehouden met ergonomische eisen?
Denk bijvoorbeeld aan gebruik speciale beeldschermen door de beperkte diepte van balie, verhoging van de balie zodat een zittende baliemedewerker op ooghoogte is met de bezoeker.
</t>
  </si>
  <si>
    <t xml:space="preserve">Hebben telefonistes de mogelijkheid gebruik te maken van zogenaamde headsets?
Het klemmen van de hoorn tussen nek en schouder leidt bij veelvuldig telefoneren tot klachten.
</t>
  </si>
  <si>
    <t xml:space="preserve">Zijn milieuvergunningen, gebruiksvergunningen en  andere vergunningen aanwezig en actueel?
Veel organisaties hebben vergunningen nodig: van belang is, dat in de organisatie geborgd is, hoe het aanvragen, beheer en aanpassen van vergunningen is geregeld.
</t>
  </si>
  <si>
    <t xml:space="preserve">Kunnen medewerkers en vrijwilligers met directie of het bestuur overleggen over ongewenst gedrag?
Om excessen te voorkomen is het van belang dat medewerkers en vrijwilligers gemakkelijk kunnen overleggen met directie of bestuur van de organisatie.
</t>
  </si>
  <si>
    <t xml:space="preserve">Heeft uw organisatie milieumaatregelen genomen?
</t>
  </si>
  <si>
    <t xml:space="preserve">Worden sportblessures gemeld en geregistreerd?
Registratie van sportincidenten en -ongevallen geeft  inzicht in structurele oorzaken. Hiermee kunnen  structurele  maatregelen worden genomen om ze te beperken of te voorkomen.
</t>
  </si>
  <si>
    <t xml:space="preserve">Weten medewerkers en vrijwilligers hoe te handelen bij een prik-, bijt- of snij incident?
Een prik- of snijongeval kan tot ernstige gezondheidsklachten leiden, denk bijvoorbeeld aan afval waar een injectienaald (drugs, besmet bloed) bij zit.
</t>
  </si>
  <si>
    <t xml:space="preserve">Is de controle op het veilig uitvoeren van werk door derden geregeld?
In het contract wordt met bouwaannemers vaak vastgelegd of het 'aangenomen werk' is of 'op regiebasis'. Zorg ervoor dat de afspraken voor de controle helder en schriftelijk zijn vastgelegd.
</t>
  </si>
  <si>
    <t xml:space="preserve">Heeft uw organisatie een verzuimregeling?
Zorg ervoor dat werknemers en vrijwilligers weten wat er van ze verwacht wordt als ze ziek zijn. Een verzuimregeling is het geheel van afspraken dat op papier is gezet.
</t>
  </si>
  <si>
    <t xml:space="preserve">Sluit het verzuim- en re-integratie beleid aan op de eisen van de Wet Verbetering Poortwachter?
Werkgevers moeten zich houden aan de Wet verbetering Poortwachter en veel regelen om bij verzuim van medewerkers te blijven voldoen aan de wet. Als uw organisatie hieraan niet voldoet, kunnen de boetes hoog oplopen.
</t>
  </si>
  <si>
    <t xml:space="preserve">Heeft uw organisatie een preventiemedewerker benoemd?
Werkgevers moeten formeel minimaal één preventiemedewerker aanstellen.Tot de taak behoort onder meer het meewerken aan het opstellen van de RI&amp;E. Bij organisaties kleiner dan 25  medewerkers mag de werkgever zelf de rol van preventiemedewerker vervullen.
</t>
  </si>
  <si>
    <t xml:space="preserve">Werkt uw preventiemedewerker mee aan het opstellen van de RI&amp;E en het uitvoeren van het Plan van Aanpak?
Het (mede) opstellen en uitvoeren van de risico-inventarisatie en -evaluatie (RI&amp;E) is een van de wettelijke taken van de preventiemedewerker.
</t>
  </si>
  <si>
    <t>Is de personeelsvertegenwoordiging (PVT) betrokken bij uw arbo &amp; milieubeleid?
Als uw organisatie een Ondernemingsraad heeft, dan is de inspraak volgens de wet geregeld. 
Met een personeelsvertegenwoordiging (PVT) kunt u vergelijkbare afspraken maken.</t>
  </si>
  <si>
    <t xml:space="preserve">Heeft uw organisatie haar doelstellingen, missie en visie beschreven?
In het dagelijkse werk is er doorgaans niet zo veel tijd voor 'de grote lijn'. Als deze op papier is gezet, helpt dat om de koers vast te houden
</t>
  </si>
  <si>
    <t xml:space="preserve">Heeft u een recent organigram van de organisatie?
In een organigram is snel zichtbaar welke functies een organisatie kent en hoe die met elkaar verbonden zijn. Vermeld de datum van de laatste wijziging, zodat  snel zichtbaar is, hoe actueel het schema is.
</t>
  </si>
  <si>
    <t xml:space="preserve">Zijn taken, bevoegdheden en verantwoordelijkheden (op sporttechnisch vlak) vastgelegd en gecommuniceerd?
Zeker bij sporttechnische activiteiten, waarbij vaak solistisch moet worden gehandeld, is het van belang van te voren duidelijk te hebben waar verantwoordelijkheden liggen.
</t>
  </si>
  <si>
    <t xml:space="preserve">Zijn in het bestuur of directie de taken, bevoegdheden en verantwoordelijkheden voor arbo en milieu vastgelegd?
Taken, bevoegdheden en verantwoordelijkheden voor arbo en milieu moeten zijn vastgelegd, zodat ieder weet wat er van hem/haar verwacht wordt.
</t>
  </si>
  <si>
    <t xml:space="preserve">Is er aandacht voor Het Nieuwe Werken?
Het Nieuwe Werken is sterk in opkomst. Door de vele mogelijkheden van internet werken medewerkers niet alleen meer op kantoor, maar ook thuis of op een locatie onderweg.
Zie ook: Arbocatalogus, Oplossing 5 "De thuiswerkplek ergonomisch inrichten", pag. 21
</t>
  </si>
  <si>
    <t xml:space="preserve">Is er de mogelijkheid om een kind borstvoeding te geven of om te kolven?
De werkgever is verplicht om een ruimte beschikbaar te stellen voor moeders die hun kind borstvoeding geven of willen kolven. Dit hoeft geen aparte ruimte te zijn, maar kan ook een kamer zijn die gedurende de voeding of het kolven alleen door de moeder wordt gebruikt. Een andere mogelijkheid is om de moeder gelegenheid te geven naar de crèche of kinderdagverblijf te gaan.
</t>
  </si>
  <si>
    <t xml:space="preserve">Is de continuïteit van uw organisatie geregeld?
Belangrijk voor elke organisatie, maar zeker voor verenigingen die met veel vrijwilligers werken, is het zorgen voor continuïteit. Dat voorkomt dat iedere keer weer van voren af aan gestart moet worden.
</t>
  </si>
  <si>
    <t xml:space="preserve">Is de personeelsvertegenwoordiging (PVT) betrokken bij uw arbo &amp; milieubeleid?
Als uw organisatie een Ondernemingsraad heeft, dan is de inspraak volgens de wet geregeld. Met een personeelsvertegenwoordiging (PVT) kunt u vergelijkbare afspraken maken.
</t>
  </si>
  <si>
    <t>Wordt het arbobeleid uitgevoerd en periodiek geëvalueerd?
De maatschappij en dus uw organisatie verandert in de loop van de tijd. Zorg ervoor dat het arbobeleid bij de tijd blijft.</t>
  </si>
  <si>
    <t xml:space="preserve">Is bekend of toetsing van de RI&amp;E door een externe deskundige wettelijk vereist is?
De RI&amp;E en het Plan van Aanpak moeten getoetst worden door de arbodienst of een gecertificieerd kerndeskundige. Er hoeft geen toetsing van de RI&amp;E plaats te vinden wanneer:
alle werknemers in het bedrijf samen 40 uur of minder werken 
het bedrijf maximaal 25 werknemers heeft én gebruik maakt van een RI&amp;E-instrument dat is vastgelegd in de cao.
N.B.
Deze Sport RI&amp;E is een erkend branche instrument dat gekoppeld met de CAO  oor afspraken van werkgevers- en werknemersorganisaties.
</t>
  </si>
  <si>
    <t xml:space="preserve">Houdt uw organisatie rekening met arbo-aspecten bij het ontwerpen van nieuwe processen, gebouwen, accommodaties of de (her)inrichting ervan?
Als uw organisatie iets nieuws ontwerpt, is dat het moment om vanaf het begin te kijken naar arbo-eisen, dat kan later veel kosten besparen.
</t>
  </si>
  <si>
    <t xml:space="preserve">Heeft uw organisatie een preventiemedewerker benoemd?
Werkgevers moeten formeel minimaal één preventiemedewerker aanstellen.Tot de taak behoort onder meer het meewerken aan het opstellen van de RI&amp;E. Bij organisaties kleiner dan 25 medewerkers mag de werkgever zelf de rol van preventiemedewerker vervullen.
</t>
  </si>
  <si>
    <t xml:space="preserve">Geeft de RI&amp;E aanleiding tot verdiepende inventarisaties?
Aanvullende inventarisatie is van volgens de wet van toepassing voor: 1) jeugdigen, 2)   zwangeren, 3) legionella, 4) gevaarlijke stoffen, 5) kankerverwekkende stoffen, 6) asbest, 7) lood, 8) biologische agentia, 9) thuiswerk, 10) fysieke belasting, 11) beeldschermwerk, 12) geluid en 13) persoonlijke beschermingsmiddelen
De aanvullende inventarisatie is pas de aangewezen weg als de uitkomsten van deze RI&amp;E daar aanleiding toe geven.
</t>
  </si>
  <si>
    <t xml:space="preserve">Zijn er afspraken gemaakt met (externe) arbodeskundigen, zodat werknemers met hen een afspraak kunnen maken?
</t>
  </si>
  <si>
    <t xml:space="preserve">Heeft uw PVT of OR ingestemd met de keuze van de Arbodienst cq Bedrijfsarts?
De ondernemingsraad of personeelsvertegenwoordiging moet instemmen met de keuze om deskundigheid in te huren via een arbodienst of zelf te organiseren.
</t>
  </si>
  <si>
    <t xml:space="preserve">Kan de medewerker zelfstandig het tempo van de taken en werkzaamheden wijzigen als de omstandigheden dit vereisen?
Werkgevers zijn verplicht om regelmatig aandacht te besteden aan psycho-sociale arbeidsbelasting. In het spraakgebruik staat dat bekend als werkdruk.
Zie ook: Arbocatalogus in de sport, Deel 2 Werkdruk, pag. 29 e.v.
</t>
  </si>
  <si>
    <t xml:space="preserve">Is het vastgelegde personeelsbeleid gecommuniceerd met medewerkers?
Beleid wordt pas effectief als de vrijwilligers en medewerkers ervan op de hoogte zijn.
</t>
  </si>
  <si>
    <t xml:space="preserve">Heeft uw vereniging de arbeidsrelatie voor medewerkers en vrijwilligers goed geregeld?
Het juridisch goed vastleggen van de gemaakte afspraken voorkomt misverstanden, bij een eventueel conflict kan een arbeidscontract een schadeclaim aanzienlijk beperken.
</t>
  </si>
  <si>
    <t xml:space="preserve">Heeft uw organisatie regelmatig overleg met werknemers en vrijwilligers over voortgang, resultaten en knelpunten?
Het boeken van resultaten werkt stimulerend op medewerkers en vrijwilligers om op de ingeslagen weg verder te gaan.
</t>
  </si>
  <si>
    <t xml:space="preserve">Krijgen nieuwe vrijwilligers, werknemers en leden duidelijke informatie over de vereniging, en over hun taken en verantwoordelijkheden?
Nieuwe medewerkers en vrijwilligers moeten zich in korte tijd heel veel eigen maken. Zorg ervoor dat het arbobeleid daar bij is.
</t>
  </si>
  <si>
    <t xml:space="preserve">Is er een functionerings-/beoordelings-/loopbaanregeling (FBL)?
</t>
  </si>
  <si>
    <t xml:space="preserve">Wordt de FBL regeling volgens de afspraken uitgevoerd?
Denk hierbij aan de jaarlijkse beoordelings- en functioneringsgesprekken, het nakomen van afspraken enz.
</t>
  </si>
  <si>
    <t xml:space="preserve">Is het onderdeel 'arbeidsomstandigheden' opgenomen in de FBL regeling?
Voorkom dat de zorg voor arbeidsomstandigheden bij de medewerkers in de vergetelheid raakt: neem het onderwerp standaard op in de FBL-regeling.
</t>
  </si>
  <si>
    <t xml:space="preserve">Is er een beloningsbeleid?
In een beloningsbeleid staan afspraken rond beloning voor bepaalde functies in een organisatie en hoe medewerkers daar in passen. Zo'n beleid voorkomt misverstanden en onvrede.
</t>
  </si>
  <si>
    <t xml:space="preserve">Is er een opleidingsbeleid?
In een opleidingsbeleid staat het algemene beleid rond opleidingen, de vergoedingen die erbij horen en afspraken rond werktijden.
</t>
  </si>
  <si>
    <t xml:space="preserve">Wordt de opleidingsregeling volgens de afspraken uitgevoerd?
In een opleidingsregeling staan afspraken rond opleidingen. Het is van belang dat de afspraken daarin helder zijn en worden nageleefd.
</t>
  </si>
  <si>
    <t xml:space="preserve">Zijn competenties beschreven en worden deze toegepast?
Zorg ervoor dat in de functies naast vakinhoudelijke kwaliteiten ook competenties beschreven zijn. Koppel dit aan de opleiding en vorming van medewerkers en vrijwilligers. Competenties zijn bijvoorbeeld: ondernemend, inspirerend, professioneel, kwaliteitsbewust.
</t>
  </si>
  <si>
    <t xml:space="preserve">Heeft uw organisatie een klachtenregeling bij ongewenst gedrag?
Een klachtenregeling geeft aan hoe iemand kenbaar kan maken dat hij of zij last heeft van ongewenst gedrag en hoe de organisatie de klacht vervolgens afhandelt.
</t>
  </si>
  <si>
    <t xml:space="preserve">Kunnen medewerkers en vrijwilligers met directie of het bestuur overleggen over problemen en deze oplossen?
Om excessen te voorkomen is het van belang dat medewerkers en vrijwilligers gemakkelijk kunnen overleggen met directie of bestuur van de organisatie.
</t>
  </si>
  <si>
    <t xml:space="preserve">Wordt afval gescheiden ingezameld en afgevoerd?
</t>
  </si>
  <si>
    <t xml:space="preserve">Wordt bij het verlaten van het gebouw zoveel mogelijk elektriciteit uitgeschakeld?
Gericht uitschakelen van apparatuur en verlichting bespaart niet alleen energie maar verkleint ook de kans op brand.
</t>
  </si>
  <si>
    <t xml:space="preserve">Stimuleert u het gebruik van fietsen in plaats van auto's?
Het gebruik van fietsen is niet alleen goed voor het milieu, maar draagt ook bij aan een groen imago van de organisatie.
</t>
  </si>
  <si>
    <t xml:space="preserve">Is de verantwoordelijkheid voor de inkoop, opslag, gebruik en afvoer van gevaarlijke stoffen geregeld?
Het is van belang te weten bij wie men terecht kan voor informatie over gevaarlijke stoffen.  Zorg ervoor dat deze informatie snel beschikbaar kan zijn in geval van calamiteiten.
</t>
  </si>
  <si>
    <t xml:space="preserve">Worden in draaiboeken heldere afspraken vastgelegd over de inzet van derden?
Misverstanden voorkomen is belangrijk, ook als het gaat om het voldoen aan arbo verplichtingen. Dit geldt ook voor evenementen.
</t>
  </si>
  <si>
    <t xml:space="preserve">Let uw organisatie bij het afsluiten van contracten met derden op de veiligheids- en milieuprestaties?
Bedrijven willen niet geconfronteerd worden met schades en ongelukken, daarom letten zij bij het kiezen van bijvoorbeeld aannemers, steeds meer op een aantoonbaar veilige manier van werken. Organisaties in de sport kunnen dit uitgangspunt ook hanteren.
</t>
  </si>
  <si>
    <t>Beoordeeld</t>
  </si>
  <si>
    <t>Versie Branche RI&amp;E:</t>
  </si>
  <si>
    <t>Datum:</t>
  </si>
  <si>
    <t>Opgesteld door:</t>
  </si>
  <si>
    <t>Voorzitter (dagelijks bestuur):</t>
  </si>
  <si>
    <t>Actuele status RI&amp;E</t>
  </si>
  <si>
    <t>Aanvullende actie (bij score &gt; 5)</t>
  </si>
  <si>
    <t>Risico's</t>
  </si>
  <si>
    <t>Percentage</t>
  </si>
  <si>
    <t>Status risico's "1. Evenementen"</t>
  </si>
  <si>
    <t>Status risico's "2. Gebouwen en accommodaties"</t>
  </si>
  <si>
    <t>Status risico's "3. Bedrijfshulpverlening"</t>
  </si>
  <si>
    <t>Status risico's "4. Noodsituaties"</t>
  </si>
  <si>
    <t>Status risico's "5. Veiligheidsrisico's"</t>
  </si>
  <si>
    <t>Status risico's "6. Sportspecifieke risico's"</t>
  </si>
  <si>
    <t>Status risico's "7. Beleid"</t>
  </si>
  <si>
    <t>Beoordeeld:</t>
  </si>
  <si>
    <t>Open:</t>
  </si>
  <si>
    <t>Aantal risico's:</t>
  </si>
  <si>
    <t>Percentage:</t>
  </si>
  <si>
    <t>N.v.t.</t>
  </si>
  <si>
    <t>Niet van toepassing:</t>
  </si>
  <si>
    <t xml:space="preserve">Reserveer alleen overnachtingen in hotels die niet brandgevaarlijk zijn.
Eisen rond brandveiligheid in hotels zijn in het buitenland niet overal even streng als in Nederland. Voor de veiligheid van werknemers, sporters en vrijwilligers is het van belang hier bij de reservering van hotelkamers rekening mee te houden.
</t>
  </si>
  <si>
    <t>EVENEMENTEN</t>
  </si>
  <si>
    <t>GEBOUWEN EN ACCOMMODATIES</t>
  </si>
  <si>
    <t>BEDRIJFSHULPVERLENING</t>
  </si>
  <si>
    <t>NOODSITUATIES</t>
  </si>
  <si>
    <t>VEILIGHEIDSRISICO'S</t>
  </si>
  <si>
    <t>SPORTSPECIFIEKE RISICO'S</t>
  </si>
  <si>
    <t>BELEID</t>
  </si>
  <si>
    <t xml:space="preserve">Geeft de RI&amp;E aanleiding tot verdiepende inventarisaties?
Aanvullende inventarisatie is van volgens de wet van toepassing voor: 1. jeugdigen 2. zwangeren 3. legionella 4. gevaarlijke stoffen 5. kankerverwekkende stoffen 6. asbest 7. lood 8. biologische agentia 9. thuiswerk 10. fysieke belasting 11. beeldschermwerk 12. geluid 13. persoonlijke beschermingsmiddelen
De aanvullende inventarisatie is pas de aangewezen weg als de uitkomsten van deze RI&amp;E daar aanleiding toe geven.
</t>
  </si>
  <si>
    <t>Sport RI&amp;E &lt;&lt; NAAM SPORTCLUB &gt;&gt;</t>
  </si>
  <si>
    <t>Adresgegevens&lt;&lt; NAAM SPORTCLUB &gt;&gt;:</t>
  </si>
  <si>
    <t>ACTIELIJST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</si>
</sst>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mmm/yy;@"/>
    <numFmt numFmtId="165" formatCode="0.0%"/>
  </numFmts>
  <fonts count="9" x14ac:knownFonts="1">
    <font>
      <sz val="11"/>
      <color theme="1"/>
      <name val="Calibri"/>
      <family val="2"/>
      <scheme val="minor"/>
    </font>
    <font>
      <sz val="11"/>
      <color theme="1"/>
      <name val="Calibri"/>
      <family val="2"/>
      <scheme val="minor"/>
    </font>
    <font>
      <b/>
      <sz val="11"/>
      <color theme="0"/>
      <name val="Calibri"/>
      <family val="2"/>
      <scheme val="minor"/>
    </font>
    <font>
      <sz val="9"/>
      <color indexed="81"/>
      <name val="Tahoma"/>
      <family val="2"/>
    </font>
    <font>
      <b/>
      <sz val="9"/>
      <color indexed="81"/>
      <name val="Tahoma"/>
      <family val="2"/>
    </font>
    <font>
      <b/>
      <sz val="11"/>
      <color theme="1"/>
      <name val="Calibri"/>
      <family val="2"/>
      <scheme val="minor"/>
    </font>
    <font>
      <u/>
      <sz val="11"/>
      <color theme="10"/>
      <name val="Calibri"/>
      <family val="2"/>
      <scheme val="minor"/>
    </font>
    <font>
      <sz val="11"/>
      <color theme="0"/>
      <name val="Calibri"/>
      <family val="2"/>
      <scheme val="minor"/>
    </font>
    <font>
      <b/>
      <sz val="72"/>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theme="0"/>
      </left>
      <right style="medium">
        <color theme="0"/>
      </right>
      <top style="medium">
        <color theme="0"/>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bottom style="medium">
        <color theme="0"/>
      </bottom>
      <diagonal/>
    </border>
    <border>
      <left/>
      <right/>
      <top style="medium">
        <color theme="0"/>
      </top>
      <bottom style="medium">
        <color theme="0"/>
      </bottom>
      <diagonal/>
    </border>
  </borders>
  <cellStyleXfs count="2">
    <xf numFmtId="0" fontId="0" fillId="0" borderId="0"/>
    <xf numFmtId="0" fontId="6" fillId="0" borderId="0" applyNumberFormat="0" applyFill="0" applyBorder="0" applyAlignment="0" applyProtection="0"/>
  </cellStyleXfs>
  <cellXfs count="91">
    <xf numFmtId="0" fontId="0" fillId="0" borderId="0" xfId="0"/>
    <xf numFmtId="0" fontId="0" fillId="0" borderId="0" xfId="0" applyAlignment="1">
      <alignment horizontal="center" vertical="center"/>
    </xf>
    <xf numFmtId="0" fontId="0" fillId="0" borderId="0" xfId="0" applyAlignment="1">
      <alignment horizontal="left" vertical="top"/>
    </xf>
    <xf numFmtId="164" fontId="0" fillId="0" borderId="0" xfId="0" applyNumberFormat="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vertical="top"/>
    </xf>
    <xf numFmtId="0" fontId="0" fillId="7" borderId="1" xfId="0" applyFill="1" applyBorder="1" applyAlignment="1">
      <alignment horizontal="center"/>
    </xf>
    <xf numFmtId="0" fontId="0" fillId="7" borderId="0" xfId="0" applyFill="1"/>
    <xf numFmtId="0" fontId="0" fillId="7" borderId="1" xfId="0" applyFill="1" applyBorder="1" applyAlignment="1">
      <alignment horizontal="center" vertical="center"/>
    </xf>
    <xf numFmtId="9" fontId="0" fillId="7" borderId="1" xfId="0" applyNumberFormat="1" applyFill="1" applyBorder="1" applyAlignment="1">
      <alignment horizontal="center" vertical="center"/>
    </xf>
    <xf numFmtId="0" fontId="5" fillId="7" borderId="1" xfId="0" applyFont="1" applyFill="1" applyBorder="1" applyAlignment="1">
      <alignment horizontal="center"/>
    </xf>
    <xf numFmtId="0" fontId="6" fillId="7" borderId="1" xfId="1" applyFill="1" applyBorder="1" applyAlignment="1">
      <alignment horizontal="left"/>
    </xf>
    <xf numFmtId="0" fontId="0" fillId="2" borderId="8" xfId="0" applyFill="1" applyBorder="1" applyAlignment="1">
      <alignment horizontal="center" vertical="center"/>
    </xf>
    <xf numFmtId="0" fontId="0" fillId="2" borderId="8" xfId="0" applyFill="1" applyBorder="1" applyAlignment="1">
      <alignment horizontal="left" vertical="top" wrapText="1"/>
    </xf>
    <xf numFmtId="0" fontId="0" fillId="2" borderId="8" xfId="0" applyFill="1" applyBorder="1" applyAlignment="1">
      <alignment horizontal="center" vertical="center" wrapText="1"/>
    </xf>
    <xf numFmtId="0" fontId="1" fillId="2" borderId="8" xfId="0" applyFont="1" applyFill="1" applyBorder="1" applyAlignment="1" applyProtection="1">
      <alignment horizontal="center" vertical="center" wrapText="1"/>
      <protection locked="0"/>
    </xf>
    <xf numFmtId="0" fontId="0" fillId="2" borderId="8" xfId="0" applyFont="1" applyFill="1" applyBorder="1" applyAlignment="1">
      <alignment horizontal="center" vertical="center" wrapText="1"/>
    </xf>
    <xf numFmtId="164" fontId="0" fillId="2" borderId="8" xfId="0" applyNumberFormat="1" applyFill="1" applyBorder="1" applyAlignment="1">
      <alignment horizontal="center" vertical="center" wrapText="1"/>
    </xf>
    <xf numFmtId="0" fontId="0" fillId="2" borderId="8" xfId="0" applyFill="1" applyBorder="1" applyAlignment="1">
      <alignment horizontal="right" vertical="center"/>
    </xf>
    <xf numFmtId="9" fontId="0" fillId="2" borderId="8" xfId="0" applyNumberFormat="1" applyFill="1" applyBorder="1" applyAlignment="1">
      <alignment horizontal="center" vertical="center"/>
    </xf>
    <xf numFmtId="0" fontId="2" fillId="5" borderId="8" xfId="0" applyFont="1" applyFill="1" applyBorder="1" applyAlignment="1">
      <alignment horizontal="center" vertical="center"/>
    </xf>
    <xf numFmtId="0" fontId="2" fillId="5" borderId="8" xfId="0" applyFont="1" applyFill="1" applyBorder="1" applyAlignment="1">
      <alignment horizontal="left" vertical="top" wrapText="1"/>
    </xf>
    <xf numFmtId="0" fontId="2" fillId="5" borderId="8" xfId="0" applyFont="1" applyFill="1" applyBorder="1" applyAlignment="1">
      <alignment horizontal="center" vertical="center" wrapText="1"/>
    </xf>
    <xf numFmtId="164" fontId="2" fillId="5" borderId="8" xfId="0" applyNumberFormat="1" applyFont="1" applyFill="1" applyBorder="1" applyAlignment="1">
      <alignment horizontal="center" vertical="center" wrapText="1"/>
    </xf>
    <xf numFmtId="0" fontId="0" fillId="4" borderId="8" xfId="0" applyFill="1" applyBorder="1" applyAlignment="1">
      <alignment horizontal="center" vertical="center"/>
    </xf>
    <xf numFmtId="0" fontId="0" fillId="4" borderId="8" xfId="0" applyFill="1" applyBorder="1" applyAlignment="1">
      <alignment horizontal="left" vertical="top" wrapText="1"/>
    </xf>
    <xf numFmtId="0" fontId="0" fillId="4" borderId="8" xfId="0" applyFill="1" applyBorder="1" applyAlignment="1">
      <alignment horizontal="center" vertical="center" wrapText="1"/>
    </xf>
    <xf numFmtId="164" fontId="0" fillId="4" borderId="8" xfId="0" applyNumberFormat="1" applyFill="1" applyBorder="1" applyAlignment="1">
      <alignment horizontal="center" vertical="center" wrapText="1"/>
    </xf>
    <xf numFmtId="0" fontId="2" fillId="8" borderId="8" xfId="0" applyFont="1" applyFill="1" applyBorder="1" applyAlignment="1">
      <alignment horizontal="center" vertical="center" wrapText="1"/>
    </xf>
    <xf numFmtId="164" fontId="2" fillId="8" borderId="8" xfId="0" applyNumberFormat="1" applyFont="1" applyFill="1" applyBorder="1" applyAlignment="1">
      <alignment horizontal="center" vertical="center" wrapText="1"/>
    </xf>
    <xf numFmtId="0" fontId="7" fillId="0" borderId="0" xfId="0" applyFont="1"/>
    <xf numFmtId="0" fontId="2" fillId="5" borderId="12" xfId="0" applyFont="1" applyFill="1" applyBorder="1" applyAlignment="1">
      <alignment horizontal="center" vertical="center"/>
    </xf>
    <xf numFmtId="0" fontId="2" fillId="5" borderId="8" xfId="0" applyFont="1" applyFill="1" applyBorder="1" applyAlignment="1">
      <alignment horizontal="left" vertical="center" wrapText="1"/>
    </xf>
    <xf numFmtId="0" fontId="2" fillId="5" borderId="13" xfId="0" applyFont="1" applyFill="1" applyBorder="1" applyAlignment="1">
      <alignment horizontal="center" vertical="center" wrapText="1"/>
    </xf>
    <xf numFmtId="0" fontId="0" fillId="2" borderId="12" xfId="0" applyFill="1" applyBorder="1" applyAlignment="1">
      <alignment horizontal="center" vertical="center"/>
    </xf>
    <xf numFmtId="0" fontId="0" fillId="2" borderId="13" xfId="0" applyFill="1" applyBorder="1" applyAlignment="1">
      <alignment horizontal="left" vertical="top" wrapText="1"/>
    </xf>
    <xf numFmtId="0" fontId="0" fillId="2" borderId="14" xfId="0" applyFill="1" applyBorder="1" applyAlignment="1">
      <alignment horizontal="center" vertical="center"/>
    </xf>
    <xf numFmtId="0" fontId="0" fillId="2" borderId="15" xfId="0" applyFill="1" applyBorder="1" applyAlignment="1">
      <alignment horizontal="left" vertical="top" wrapText="1"/>
    </xf>
    <xf numFmtId="0" fontId="0" fillId="2" borderId="15" xfId="0" applyFill="1" applyBorder="1" applyAlignment="1">
      <alignment horizontal="center" vertical="center" wrapText="1"/>
    </xf>
    <xf numFmtId="0" fontId="1" fillId="2" borderId="15" xfId="0" applyFont="1" applyFill="1" applyBorder="1" applyAlignment="1" applyProtection="1">
      <alignment horizontal="center" vertical="center" wrapText="1"/>
      <protection locked="0"/>
    </xf>
    <xf numFmtId="0" fontId="0" fillId="2" borderId="15" xfId="0" applyFont="1" applyFill="1" applyBorder="1" applyAlignment="1">
      <alignment horizontal="center" vertical="center" wrapText="1"/>
    </xf>
    <xf numFmtId="164" fontId="0" fillId="2" borderId="15" xfId="0" applyNumberFormat="1" applyFill="1" applyBorder="1" applyAlignment="1">
      <alignment horizontal="center" vertical="center" wrapText="1"/>
    </xf>
    <xf numFmtId="0" fontId="0" fillId="2" borderId="16" xfId="0" applyFill="1" applyBorder="1" applyAlignment="1">
      <alignment horizontal="left" vertical="top"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164" fontId="2" fillId="8" borderId="10" xfId="0" applyNumberFormat="1" applyFont="1" applyFill="1" applyBorder="1" applyAlignment="1">
      <alignment horizontal="center" vertical="center" wrapText="1"/>
    </xf>
    <xf numFmtId="0" fontId="2" fillId="8" borderId="11" xfId="0" applyFont="1" applyFill="1" applyBorder="1" applyAlignment="1">
      <alignment horizontal="center" vertical="center" wrapText="1"/>
    </xf>
    <xf numFmtId="0" fontId="0" fillId="4" borderId="12" xfId="0" applyFill="1" applyBorder="1" applyAlignment="1">
      <alignment horizontal="center" vertical="center"/>
    </xf>
    <xf numFmtId="0" fontId="0" fillId="4" borderId="13" xfId="0" applyFill="1" applyBorder="1" applyAlignment="1">
      <alignment horizontal="center" vertical="center" wrapText="1"/>
    </xf>
    <xf numFmtId="0" fontId="0" fillId="3" borderId="12" xfId="0" applyFill="1" applyBorder="1" applyAlignment="1">
      <alignment horizontal="center" vertical="center"/>
    </xf>
    <xf numFmtId="0" fontId="0" fillId="3" borderId="8" xfId="0" applyFill="1" applyBorder="1" applyAlignment="1">
      <alignment horizontal="left" vertical="top" wrapText="1"/>
    </xf>
    <xf numFmtId="0" fontId="0" fillId="3" borderId="8" xfId="0" applyFill="1" applyBorder="1" applyAlignment="1">
      <alignment horizontal="center" vertical="center" wrapText="1"/>
    </xf>
    <xf numFmtId="0" fontId="0" fillId="3" borderId="13" xfId="0" applyFill="1" applyBorder="1" applyAlignment="1">
      <alignment horizontal="center" vertical="center" wrapText="1"/>
    </xf>
    <xf numFmtId="0" fontId="0" fillId="2" borderId="8" xfId="0" quotePrefix="1" applyFill="1" applyBorder="1" applyAlignment="1">
      <alignment horizontal="left" vertical="top" wrapText="1"/>
    </xf>
    <xf numFmtId="0" fontId="0" fillId="2" borderId="8" xfId="0" applyFont="1" applyFill="1" applyBorder="1" applyAlignment="1" applyProtection="1">
      <alignment horizontal="center" vertical="center" wrapText="1"/>
      <protection locked="0"/>
    </xf>
    <xf numFmtId="0" fontId="0" fillId="2" borderId="8" xfId="0" applyFill="1" applyBorder="1" applyAlignment="1">
      <alignment vertical="top" wrapText="1"/>
    </xf>
    <xf numFmtId="0" fontId="0" fillId="2" borderId="15" xfId="0" applyFill="1" applyBorder="1" applyAlignment="1">
      <alignment vertical="top" wrapText="1"/>
    </xf>
    <xf numFmtId="0" fontId="2" fillId="5" borderId="8" xfId="0" applyFont="1" applyFill="1" applyBorder="1" applyAlignment="1">
      <alignment vertical="top" wrapText="1"/>
    </xf>
    <xf numFmtId="0" fontId="0" fillId="4" borderId="8" xfId="0" applyFill="1" applyBorder="1" applyAlignment="1">
      <alignment vertical="top" wrapText="1"/>
    </xf>
    <xf numFmtId="0" fontId="0" fillId="3" borderId="8" xfId="0" applyFill="1" applyBorder="1" applyAlignment="1">
      <alignment vertical="top" wrapText="1"/>
    </xf>
    <xf numFmtId="0" fontId="0" fillId="2" borderId="13" xfId="0" applyFill="1" applyBorder="1" applyAlignment="1">
      <alignment horizontal="center" vertical="center" wrapText="1"/>
    </xf>
    <xf numFmtId="0" fontId="1" fillId="2" borderId="12"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0" fillId="2" borderId="18" xfId="0" applyFill="1" applyBorder="1" applyAlignment="1">
      <alignment horizontal="center" vertical="center"/>
    </xf>
    <xf numFmtId="0" fontId="0" fillId="2" borderId="12" xfId="0" applyFill="1" applyBorder="1" applyAlignment="1">
      <alignment horizontal="center" vertical="center" wrapText="1"/>
    </xf>
    <xf numFmtId="0" fontId="2" fillId="5" borderId="15" xfId="0" applyFont="1" applyFill="1" applyBorder="1" applyAlignment="1">
      <alignment horizontal="left" vertical="center" wrapText="1"/>
    </xf>
    <xf numFmtId="0" fontId="0" fillId="2" borderId="10" xfId="0" applyFill="1" applyBorder="1" applyAlignment="1">
      <alignment horizontal="left" vertical="top" wrapText="1"/>
    </xf>
    <xf numFmtId="0" fontId="1" fillId="2" borderId="13" xfId="0" applyFont="1" applyFill="1" applyBorder="1" applyAlignment="1" applyProtection="1">
      <alignment horizontal="center" vertical="center" wrapText="1"/>
      <protection locked="0"/>
    </xf>
    <xf numFmtId="0" fontId="2" fillId="5" borderId="15"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4" borderId="15" xfId="0" applyFill="1" applyBorder="1" applyAlignment="1">
      <alignment vertical="top" wrapText="1"/>
    </xf>
    <xf numFmtId="0" fontId="0" fillId="2" borderId="10" xfId="0" applyFill="1" applyBorder="1" applyAlignment="1">
      <alignment vertical="top" wrapText="1"/>
    </xf>
    <xf numFmtId="0" fontId="0" fillId="2" borderId="8" xfId="0" quotePrefix="1" applyFill="1" applyBorder="1" applyAlignment="1">
      <alignment horizontal="center" vertical="center" wrapText="1"/>
    </xf>
    <xf numFmtId="0" fontId="0" fillId="0" borderId="1" xfId="0" applyBorder="1" applyAlignment="1">
      <alignment horizontal="left"/>
    </xf>
    <xf numFmtId="165" fontId="0" fillId="0" borderId="4" xfId="0" applyNumberFormat="1" applyBorder="1" applyAlignment="1">
      <alignment horizontal="center"/>
    </xf>
    <xf numFmtId="165" fontId="0" fillId="0" borderId="7" xfId="0" applyNumberFormat="1" applyBorder="1" applyAlignment="1">
      <alignment horizontal="center"/>
    </xf>
    <xf numFmtId="165" fontId="0" fillId="0" borderId="3" xfId="0" applyNumberFormat="1" applyBorder="1" applyAlignment="1">
      <alignment horizontal="center"/>
    </xf>
    <xf numFmtId="0" fontId="5" fillId="7"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6" borderId="1" xfId="0" applyFill="1" applyBorder="1" applyAlignment="1">
      <alignment horizontal="center"/>
    </xf>
    <xf numFmtId="0" fontId="5" fillId="2" borderId="1" xfId="0" applyFont="1" applyFill="1" applyBorder="1" applyAlignment="1">
      <alignment horizontal="center"/>
    </xf>
    <xf numFmtId="14" fontId="0" fillId="0" borderId="1" xfId="0" applyNumberFormat="1" applyBorder="1" applyAlignment="1">
      <alignment horizontal="left"/>
    </xf>
    <xf numFmtId="0" fontId="0" fillId="0" borderId="1" xfId="0" applyBorder="1" applyAlignment="1">
      <alignment horizontal="left" vertical="center" wrapText="1"/>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0" fillId="6" borderId="2" xfId="0" applyFill="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left" vertical="top"/>
    </xf>
    <xf numFmtId="0" fontId="8" fillId="8" borderId="1" xfId="0" applyFont="1" applyFill="1" applyBorder="1" applyAlignment="1">
      <alignment horizontal="center" vertical="center"/>
    </xf>
    <xf numFmtId="0" fontId="8" fillId="8" borderId="17" xfId="0" applyFont="1" applyFill="1" applyBorder="1" applyAlignment="1">
      <alignment horizontal="center" vertical="center"/>
    </xf>
  </cellXfs>
  <cellStyles count="2">
    <cellStyle name="Hyperlink" xfId="1" builtinId="8"/>
    <cellStyle name="Standaard" xfId="0" builtinId="0"/>
  </cellStyles>
  <dxfs count="1271">
    <dxf>
      <numFmt numFmtId="0" formatCode="General"/>
      <alignment horizontal="left" vertical="top" textRotation="0" wrapText="1" indent="0" justifyLastLine="0" shrinkToFit="0" readingOrder="0"/>
      <border diagonalUp="0" diagonalDown="0">
        <left style="medium">
          <color theme="0"/>
        </left>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numFmt numFmtId="164" formatCode="[$-413]d/mmm/yy;@"/>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numFmt numFmtId="0" formatCode="General"/>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numFmt numFmtId="0" formatCode="General"/>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general" vertical="top" textRotation="0" wrapText="1" indent="0" justifyLastLine="0" shrinkToFit="0" readingOrder="0"/>
      <border diagonalUp="0" diagonalDown="0" outline="0">
        <left style="medium">
          <color theme="0"/>
        </left>
        <right style="medium">
          <color theme="0"/>
        </right>
        <top style="medium">
          <color theme="0"/>
        </top>
        <bottom style="medium">
          <color theme="0"/>
        </bottom>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0" indent="0" justifyLastLine="0" shrinkToFit="0" readingOrder="0"/>
      <border diagonalUp="0" diagonalDown="0">
        <left/>
        <right style="medium">
          <color theme="0"/>
        </right>
        <top style="medium">
          <color theme="0"/>
        </top>
        <bottom style="medium">
          <color theme="0"/>
        </bottom>
        <vertical style="medium">
          <color theme="0"/>
        </vertical>
        <horizontal style="medium">
          <color theme="0"/>
        </horizontal>
      </border>
    </dxf>
    <dxf>
      <border>
        <top style="medium">
          <color rgb="FFFFFFFF"/>
        </top>
      </border>
    </dxf>
    <dxf>
      <border diagonalUp="0" diagonalDown="0">
        <left style="medium">
          <color rgb="FFFFFFFF"/>
        </left>
        <right style="medium">
          <color rgb="FFFFFFFF"/>
        </right>
        <top style="medium">
          <color rgb="FFFFFFFF"/>
        </top>
        <bottom style="medium">
          <color rgb="FFFFFFFF"/>
        </bottom>
      </border>
    </dxf>
    <dxf>
      <border>
        <bottom style="medium">
          <color rgb="FFFFFFFF"/>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numFmt numFmtId="0" formatCode="General"/>
      <alignment horizontal="left" vertical="top" textRotation="0" wrapText="1" indent="0" justifyLastLine="0" shrinkToFit="0" readingOrder="0"/>
      <border diagonalUp="0" diagonalDown="0">
        <left style="medium">
          <color theme="0"/>
        </left>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numFmt numFmtId="164" formatCode="[$-413]d/mmm/yy;@"/>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numFmt numFmtId="0" formatCode="General"/>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numFmt numFmtId="0" formatCode="General"/>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general" vertical="top" textRotation="0" wrapText="1" indent="0" justifyLastLine="0" shrinkToFit="0" readingOrder="0"/>
      <border diagonalUp="0" diagonalDown="0" outline="0">
        <left style="medium">
          <color theme="0"/>
        </left>
        <right style="medium">
          <color theme="0"/>
        </right>
        <top style="medium">
          <color theme="0"/>
        </top>
        <bottom style="medium">
          <color theme="0"/>
        </bottom>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0" indent="0" justifyLastLine="0" shrinkToFit="0" readingOrder="0"/>
      <border diagonalUp="0" diagonalDown="0">
        <left/>
        <right style="medium">
          <color theme="0"/>
        </right>
        <top style="medium">
          <color theme="0"/>
        </top>
        <bottom style="medium">
          <color theme="0"/>
        </bottom>
        <vertical style="medium">
          <color theme="0"/>
        </vertical>
        <horizontal style="medium">
          <color theme="0"/>
        </horizontal>
      </border>
    </dxf>
    <dxf>
      <border>
        <top style="medium">
          <color theme="0"/>
        </top>
      </border>
    </dxf>
    <dxf>
      <border diagonalUp="0" diagonalDown="0">
        <left style="medium">
          <color theme="0"/>
        </left>
        <right style="medium">
          <color theme="0"/>
        </right>
        <top style="medium">
          <color theme="0"/>
        </top>
        <bottom style="medium">
          <color theme="0"/>
        </bottom>
      </border>
    </dxf>
    <dxf>
      <border>
        <bottom style="medium">
          <color theme="0"/>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numFmt numFmtId="0" formatCode="General"/>
      <alignment horizontal="left" vertical="top" textRotation="0" wrapText="1" indent="0" justifyLastLine="0" shrinkToFit="0" readingOrder="0"/>
      <border diagonalUp="0" diagonalDown="0">
        <left style="medium">
          <color theme="0"/>
        </left>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numFmt numFmtId="164" formatCode="[$-413]d/mmm/yy;@"/>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numFmt numFmtId="0" formatCode="General"/>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numFmt numFmtId="0" formatCode="General"/>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0" indent="0" justifyLastLine="0" shrinkToFit="0" readingOrder="0"/>
      <border diagonalUp="0" diagonalDown="0">
        <left/>
        <right style="medium">
          <color theme="0"/>
        </right>
        <top style="medium">
          <color theme="0"/>
        </top>
        <bottom style="medium">
          <color theme="0"/>
        </bottom>
        <vertical style="medium">
          <color theme="0"/>
        </vertical>
        <horizontal style="medium">
          <color theme="0"/>
        </horizontal>
      </border>
    </dxf>
    <dxf>
      <border>
        <top style="medium">
          <color theme="0"/>
        </top>
      </border>
    </dxf>
    <dxf>
      <border diagonalUp="0" diagonalDown="0">
        <left style="medium">
          <color theme="0"/>
        </left>
        <right style="medium">
          <color theme="0"/>
        </right>
        <top style="medium">
          <color theme="0"/>
        </top>
        <bottom style="medium">
          <color theme="0"/>
        </bottom>
      </border>
    </dxf>
    <dxf>
      <border>
        <bottom style="medium">
          <color theme="0"/>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numFmt numFmtId="0" formatCode="General"/>
      <alignment horizontal="left" vertical="top" textRotation="0" wrapText="1" indent="0" justifyLastLine="0" shrinkToFit="0" readingOrder="0"/>
      <border diagonalUp="0" diagonalDown="0">
        <left style="medium">
          <color theme="0"/>
        </left>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numFmt numFmtId="164" formatCode="[$-413]d/mmm/yy;@"/>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numFmt numFmtId="0" formatCode="General"/>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numFmt numFmtId="0" formatCode="General"/>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0" indent="0" justifyLastLine="0" shrinkToFit="0" readingOrder="0"/>
      <border diagonalUp="0" diagonalDown="0">
        <left/>
        <right style="medium">
          <color theme="0"/>
        </right>
        <top style="medium">
          <color theme="0"/>
        </top>
        <bottom style="medium">
          <color theme="0"/>
        </bottom>
        <vertical style="medium">
          <color theme="0"/>
        </vertical>
        <horizontal style="medium">
          <color theme="0"/>
        </horizontal>
      </border>
    </dxf>
    <dxf>
      <border>
        <top style="medium">
          <color theme="0"/>
        </top>
      </border>
    </dxf>
    <dxf>
      <border diagonalUp="0" diagonalDown="0">
        <left style="medium">
          <color theme="0"/>
        </left>
        <right style="medium">
          <color theme="0"/>
        </right>
        <top style="medium">
          <color theme="0"/>
        </top>
        <bottom style="medium">
          <color theme="0"/>
        </bottom>
      </border>
    </dxf>
    <dxf>
      <border>
        <bottom style="medium">
          <color theme="0"/>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numFmt numFmtId="0" formatCode="General"/>
      <fill>
        <patternFill patternType="solid">
          <fgColor indexed="64"/>
          <bgColor theme="4" tint="0.59999389629810485"/>
        </patternFill>
      </fill>
      <alignment horizontal="left" vertical="top" textRotation="0" wrapText="1" indent="0" justifyLastLine="0" shrinkToFit="0" readingOrder="0"/>
      <border diagonalUp="0" diagonalDown="0">
        <left style="medium">
          <color theme="0"/>
        </left>
        <right/>
        <top style="medium">
          <color theme="0"/>
        </top>
        <bottom/>
        <vertical/>
        <horizontal/>
      </border>
    </dxf>
    <dxf>
      <fill>
        <patternFill patternType="solid">
          <fgColor indexed="64"/>
          <bgColor theme="4" tint="0.59999389629810485"/>
        </patternFill>
      </fill>
      <alignment horizontal="center" vertical="center" textRotation="0" wrapText="1" indent="0" justifyLastLine="0" shrinkToFit="0" readingOrder="0"/>
      <border diagonalUp="0" diagonalDown="0">
        <left style="medium">
          <color theme="0"/>
        </left>
        <right style="medium">
          <color theme="0"/>
        </right>
        <top style="medium">
          <color theme="0"/>
        </top>
        <bottom/>
        <vertical/>
        <horizontal/>
      </border>
    </dxf>
    <dxf>
      <numFmt numFmtId="164" formatCode="[$-413]d/mmm/yy;@"/>
      <fill>
        <patternFill patternType="solid">
          <fgColor indexed="64"/>
          <bgColor theme="4" tint="0.59999389629810485"/>
        </patternFill>
      </fill>
      <alignment horizontal="center" vertical="center" textRotation="0" wrapText="1" indent="0" justifyLastLine="0" shrinkToFit="0" readingOrder="0"/>
      <border diagonalUp="0" diagonalDown="0">
        <left style="medium">
          <color theme="0"/>
        </left>
        <right style="medium">
          <color theme="0"/>
        </right>
        <top style="medium">
          <color theme="0"/>
        </top>
        <bottom/>
        <vertical/>
        <horizontal/>
      </border>
    </dxf>
    <dxf>
      <fill>
        <patternFill patternType="solid">
          <fgColor indexed="64"/>
          <bgColor theme="4" tint="0.59999389629810485"/>
        </patternFill>
      </fill>
      <alignment horizontal="center" vertical="center" textRotation="0" wrapText="1" indent="0" justifyLastLine="0" shrinkToFit="0" readingOrder="0"/>
      <border diagonalUp="0" diagonalDown="0" outline="0">
        <left style="medium">
          <color theme="0"/>
        </left>
        <right style="medium">
          <color theme="0"/>
        </right>
        <top style="medium">
          <color theme="0"/>
        </top>
        <bottom/>
      </border>
    </dxf>
    <dxf>
      <numFmt numFmtId="0" formatCode="General"/>
      <fill>
        <patternFill patternType="solid">
          <fgColor indexed="64"/>
          <bgColor theme="4" tint="0.59999389629810485"/>
        </patternFill>
      </fill>
      <alignment horizontal="left" vertical="top" textRotation="0" wrapText="1" indent="0" justifyLastLine="0" shrinkToFit="0" readingOrder="0"/>
      <border diagonalUp="0" diagonalDown="0">
        <left style="medium">
          <color theme="0"/>
        </left>
        <right style="medium">
          <color theme="0"/>
        </right>
        <top style="medium">
          <color theme="0"/>
        </top>
        <bottom/>
        <vertical/>
        <horizontal/>
      </border>
    </dxf>
    <dxf>
      <numFmt numFmtId="0" formatCode="General"/>
      <fill>
        <patternFill patternType="solid">
          <fgColor indexed="64"/>
          <bgColor theme="4" tint="0.59999389629810485"/>
        </patternFill>
      </fill>
      <alignment horizontal="center" vertical="center" textRotation="0" wrapText="1" indent="0" justifyLastLine="0" shrinkToFit="0" readingOrder="0"/>
      <border diagonalUp="0" diagonalDown="0">
        <left style="medium">
          <color theme="0"/>
        </left>
        <right style="medium">
          <color theme="0"/>
        </right>
        <top style="medium">
          <color theme="0"/>
        </top>
        <bottom/>
        <vertical/>
        <horizontal/>
      </border>
    </dxf>
    <dxf>
      <fill>
        <patternFill patternType="solid">
          <fgColor indexed="64"/>
          <bgColor theme="4" tint="0.59999389629810485"/>
        </patternFill>
      </fill>
      <alignment horizontal="center" vertical="center" textRotation="0" wrapText="1" indent="0" justifyLastLine="0" shrinkToFit="0" readingOrder="0"/>
      <border diagonalUp="0" diagonalDown="0">
        <left style="medium">
          <color theme="0"/>
        </left>
        <right style="medium">
          <color theme="0"/>
        </right>
        <top style="medium">
          <color theme="0"/>
        </top>
        <bottom/>
        <vertical/>
        <horizontal/>
      </border>
    </dxf>
    <dxf>
      <fill>
        <patternFill patternType="solid">
          <fgColor indexed="64"/>
          <bgColor theme="4" tint="0.59999389629810485"/>
        </patternFill>
      </fill>
      <alignment horizontal="center" vertical="center" textRotation="0" wrapText="1" indent="0" justifyLastLine="0" shrinkToFit="0" readingOrder="0"/>
      <border diagonalUp="0" diagonalDown="0">
        <left style="medium">
          <color theme="0"/>
        </left>
        <right style="medium">
          <color theme="0"/>
        </right>
        <top style="medium">
          <color theme="0"/>
        </top>
        <bottom/>
        <vertical/>
        <horizontal/>
      </border>
      <protection locked="0" hidden="0"/>
    </dxf>
    <dxf>
      <fill>
        <patternFill patternType="solid">
          <fgColor indexed="64"/>
          <bgColor theme="4" tint="0.59999389629810485"/>
        </patternFill>
      </fill>
      <alignment horizontal="left" vertical="top" textRotation="0" wrapText="1" indent="0" justifyLastLine="0" shrinkToFit="0" readingOrder="0"/>
      <border diagonalUp="0" diagonalDown="0">
        <left style="medium">
          <color theme="0"/>
        </left>
        <right style="medium">
          <color theme="0"/>
        </right>
        <top style="medium">
          <color theme="0"/>
        </top>
        <bottom/>
        <vertical/>
        <horizontal/>
      </border>
    </dxf>
    <dxf>
      <fill>
        <patternFill patternType="solid">
          <fgColor indexed="64"/>
          <bgColor theme="4" tint="0.59999389629810485"/>
        </patternFill>
      </fill>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horizontal/>
      </border>
    </dxf>
    <dxf>
      <fill>
        <patternFill patternType="solid">
          <fgColor indexed="64"/>
          <bgColor theme="4" tint="0.59999389629810485"/>
        </patternFill>
      </fill>
      <alignment horizontal="center" vertical="center" textRotation="0" wrapText="1" indent="0" justifyLastLine="0" shrinkToFit="0" readingOrder="0"/>
      <border diagonalUp="0" diagonalDown="0">
        <left style="medium">
          <color theme="0"/>
        </left>
        <right style="medium">
          <color theme="0"/>
        </right>
        <top style="medium">
          <color theme="0"/>
        </top>
        <bottom/>
        <vertical/>
        <horizontal/>
      </border>
    </dxf>
    <dxf>
      <fill>
        <patternFill patternType="solid">
          <fgColor indexed="64"/>
          <bgColor theme="4" tint="0.59999389629810485"/>
        </patternFill>
      </fill>
      <alignment horizontal="left" vertical="top" textRotation="0" wrapText="1" indent="0" justifyLastLine="0" shrinkToFit="0" readingOrder="0"/>
      <border diagonalUp="0" diagonalDown="0">
        <left style="medium">
          <color theme="0"/>
        </left>
        <right style="medium">
          <color theme="0"/>
        </right>
        <top style="medium">
          <color theme="0"/>
        </top>
        <bottom/>
        <vertical/>
        <horizontal/>
      </border>
    </dxf>
    <dxf>
      <fill>
        <patternFill patternType="solid">
          <fgColor indexed="64"/>
          <bgColor theme="4" tint="0.59999389629810485"/>
        </patternFill>
      </fill>
      <alignment horizontal="center" vertical="center" textRotation="0" wrapText="0" indent="0" justifyLastLine="0" shrinkToFit="0" readingOrder="0"/>
      <border diagonalUp="0" diagonalDown="0">
        <left/>
        <right style="medium">
          <color theme="0"/>
        </right>
        <top style="medium">
          <color theme="0"/>
        </top>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bottom style="medium">
          <color theme="0"/>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left style="medium">
          <color theme="0"/>
        </left>
        <right style="medium">
          <color theme="0"/>
        </right>
        <top/>
        <bottom/>
        <vertical style="medium">
          <color theme="0"/>
        </vertical>
        <horizontal style="medium">
          <color theme="0"/>
        </horizontal>
      </border>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alignment horizontal="left" vertical="top" textRotation="0" wrapText="1" indent="0" justifyLastLine="0" shrinkToFit="0" readingOrder="0"/>
      <border diagonalUp="0" diagonalDown="0">
        <left style="medium">
          <color theme="0"/>
        </left>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numFmt numFmtId="164" formatCode="[$-413]d/mmm/yy;@"/>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numFmt numFmtId="0" formatCode="General"/>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0" indent="0" justifyLastLine="0" shrinkToFit="0" readingOrder="0"/>
      <border diagonalUp="0" diagonalDown="0">
        <left/>
        <right style="medium">
          <color theme="0"/>
        </right>
        <top style="medium">
          <color theme="0"/>
        </top>
        <bottom style="medium">
          <color theme="0"/>
        </bottom>
        <vertical style="medium">
          <color theme="0"/>
        </vertical>
        <horizontal style="medium">
          <color theme="0"/>
        </horizontal>
      </border>
    </dxf>
    <dxf>
      <border>
        <top style="medium">
          <color theme="0"/>
        </top>
      </border>
    </dxf>
    <dxf>
      <border diagonalUp="0" diagonalDown="0">
        <left style="medium">
          <color theme="0"/>
        </left>
        <right style="medium">
          <color theme="0"/>
        </right>
        <top style="medium">
          <color theme="0"/>
        </top>
        <bottom style="medium">
          <color theme="0"/>
        </bottom>
      </border>
    </dxf>
    <dxf>
      <border>
        <bottom style="medium">
          <color theme="0"/>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numFmt numFmtId="164" formatCode="[$-413]d/mmm/yy;@"/>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numFmt numFmtId="0" formatCode="General"/>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alignment horizontal="center" vertical="center" textRotation="0" wrapText="0"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border outline="0">
        <top style="thin">
          <color indexed="64"/>
        </top>
      </border>
    </dxf>
    <dxf>
      <border outline="0">
        <left style="thin">
          <color indexed="64"/>
        </left>
        <right style="thin">
          <color indexed="64"/>
        </right>
        <top style="thin">
          <color indexed="64"/>
        </top>
        <bottom style="thin">
          <color indexed="64"/>
        </bottom>
      </border>
    </dxf>
    <dxf>
      <border>
        <bottom style="medium">
          <color theme="0"/>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patternType="solid">
          <fgColor indexed="64"/>
          <bgColor theme="4" tint="0.59999389629810485"/>
        </patternFill>
      </fill>
      <alignment horizontal="left" vertical="top" textRotation="0" wrapText="1" indent="0" justifyLastLine="0" shrinkToFit="0" readingOrder="0"/>
      <border diagonalUp="0" diagonalDown="0" outline="0">
        <left style="medium">
          <color theme="0"/>
        </left>
        <right style="medium">
          <color theme="0"/>
        </right>
        <top style="medium">
          <color theme="0"/>
        </top>
        <bottom style="medium">
          <color theme="0"/>
        </bottom>
      </border>
    </dxf>
    <dxf>
      <fill>
        <patternFill patternType="solid">
          <fgColor indexed="64"/>
          <bgColor theme="4" tint="0.59999389629810485"/>
        </patternFill>
      </fill>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horizontal/>
      </border>
    </dxf>
    <dxf>
      <numFmt numFmtId="164" formatCode="[$-413]d/mmm/yy;@"/>
      <fill>
        <patternFill patternType="solid">
          <fgColor indexed="64"/>
          <bgColor theme="4" tint="0.59999389629810485"/>
        </patternFill>
      </fill>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horizontal/>
      </border>
    </dxf>
    <dxf>
      <fill>
        <patternFill patternType="solid">
          <fgColor indexed="64"/>
          <bgColor theme="4" tint="0.59999389629810485"/>
        </patternFill>
      </fill>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fill>
        <patternFill patternType="solid">
          <fgColor indexed="64"/>
          <bgColor theme="4" tint="0.59999389629810485"/>
        </patternFill>
      </fill>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horizontal/>
      </border>
    </dxf>
    <dxf>
      <numFmt numFmtId="0" formatCode="General"/>
      <fill>
        <patternFill patternType="solid">
          <fgColor indexed="64"/>
          <bgColor theme="4" tint="0.59999389629810485"/>
        </patternFill>
      </fill>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horizontal/>
      </border>
    </dxf>
    <dxf>
      <fill>
        <patternFill patternType="solid">
          <fgColor indexed="64"/>
          <bgColor theme="4" tint="0.59999389629810485"/>
        </patternFill>
      </fill>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horizontal/>
      </border>
    </dxf>
    <dxf>
      <fill>
        <patternFill patternType="solid">
          <fgColor indexed="64"/>
          <bgColor theme="4" tint="0.59999389629810485"/>
        </patternFill>
      </fill>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horizontal/>
      </border>
    </dxf>
    <dxf>
      <fill>
        <patternFill patternType="solid">
          <fgColor indexed="64"/>
          <bgColor theme="4" tint="0.59999389629810485"/>
        </patternFill>
      </fill>
      <alignment horizontal="left" vertical="top" textRotation="0" wrapText="1" indent="0" justifyLastLine="0" shrinkToFit="0" readingOrder="0"/>
      <border diagonalUp="0" diagonalDown="0">
        <left style="medium">
          <color theme="0"/>
        </left>
        <right style="medium">
          <color theme="0"/>
        </right>
        <top style="medium">
          <color theme="0"/>
        </top>
        <bottom style="medium">
          <color theme="0"/>
        </bottom>
        <vertical/>
        <horizontal/>
      </border>
    </dxf>
    <dxf>
      <fill>
        <patternFill patternType="solid">
          <fgColor indexed="64"/>
          <bgColor theme="4" tint="0.59999389629810485"/>
        </patternFill>
      </fill>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fill>
        <patternFill patternType="solid">
          <fgColor indexed="64"/>
          <bgColor theme="4" tint="0.59999389629810485"/>
        </patternFill>
      </fill>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fill>
        <patternFill patternType="solid">
          <fgColor indexed="64"/>
          <bgColor theme="4" tint="0.59999389629810485"/>
        </patternFill>
      </fill>
      <alignment horizontal="left" vertical="top" textRotation="0" wrapText="1" indent="0" justifyLastLine="0" shrinkToFit="0" readingOrder="0"/>
      <border diagonalUp="0" diagonalDown="0" outline="0">
        <left style="medium">
          <color theme="0"/>
        </left>
        <right style="medium">
          <color theme="0"/>
        </right>
        <top style="medium">
          <color theme="0"/>
        </top>
        <bottom style="medium">
          <color theme="0"/>
        </bottom>
      </border>
    </dxf>
    <dxf>
      <fill>
        <patternFill patternType="solid">
          <fgColor indexed="64"/>
          <bgColor theme="4" tint="0.59999389629810485"/>
        </patternFill>
      </fill>
      <alignment horizontal="center" vertical="center" textRotation="0" wrapText="0" indent="0" justifyLastLine="0" shrinkToFit="0" readingOrder="0"/>
      <border diagonalUp="0" diagonalDown="0" outline="0">
        <left style="medium">
          <color theme="0"/>
        </left>
        <right style="medium">
          <color theme="0"/>
        </right>
        <top style="medium">
          <color theme="0"/>
        </top>
        <bottom style="medium">
          <color theme="0"/>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4" tint="0.59999389629810485"/>
        </patternFill>
      </fill>
    </dxf>
    <dxf>
      <border>
        <bottom style="medium">
          <color theme="0"/>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07/relationships/slicerCache" Target="slicerCaches/slicerCache4.xml"/><Relationship Id="rId18" Type="http://schemas.microsoft.com/office/2007/relationships/slicerCache" Target="slicerCaches/slicerCache9.xml"/><Relationship Id="rId26" Type="http://schemas.microsoft.com/office/2007/relationships/slicerCache" Target="slicerCaches/slicerCache17.xml"/><Relationship Id="rId21" Type="http://schemas.microsoft.com/office/2007/relationships/slicerCache" Target="slicerCaches/slicerCache12.xml"/><Relationship Id="rId34" Type="http://schemas.openxmlformats.org/officeDocument/2006/relationships/theme" Target="theme/theme1.xml"/><Relationship Id="rId7" Type="http://schemas.openxmlformats.org/officeDocument/2006/relationships/worksheet" Target="worksheets/sheet7.xml"/><Relationship Id="rId12" Type="http://schemas.microsoft.com/office/2007/relationships/slicerCache" Target="slicerCaches/slicerCache3.xml"/><Relationship Id="rId17" Type="http://schemas.microsoft.com/office/2007/relationships/slicerCache" Target="slicerCaches/slicerCache8.xml"/><Relationship Id="rId25" Type="http://schemas.microsoft.com/office/2007/relationships/slicerCache" Target="slicerCaches/slicerCache16.xml"/><Relationship Id="rId33" Type="http://schemas.microsoft.com/office/2007/relationships/slicerCache" Target="slicerCaches/slicerCache24.xml"/><Relationship Id="rId2" Type="http://schemas.openxmlformats.org/officeDocument/2006/relationships/worksheet" Target="worksheets/sheet2.xml"/><Relationship Id="rId16" Type="http://schemas.microsoft.com/office/2007/relationships/slicerCache" Target="slicerCaches/slicerCache7.xml"/><Relationship Id="rId20" Type="http://schemas.microsoft.com/office/2007/relationships/slicerCache" Target="slicerCaches/slicerCache11.xml"/><Relationship Id="rId29" Type="http://schemas.microsoft.com/office/2007/relationships/slicerCache" Target="slicerCaches/slicerCache20.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24" Type="http://schemas.microsoft.com/office/2007/relationships/slicerCache" Target="slicerCaches/slicerCache15.xml"/><Relationship Id="rId32" Type="http://schemas.microsoft.com/office/2007/relationships/slicerCache" Target="slicerCaches/slicerCache23.xml"/><Relationship Id="rId37" Type="http://schemas.openxmlformats.org/officeDocument/2006/relationships/calcChain" Target="calcChain.xml"/><Relationship Id="rId5" Type="http://schemas.openxmlformats.org/officeDocument/2006/relationships/worksheet" Target="worksheets/sheet5.xml"/><Relationship Id="rId15" Type="http://schemas.microsoft.com/office/2007/relationships/slicerCache" Target="slicerCaches/slicerCache6.xml"/><Relationship Id="rId23" Type="http://schemas.microsoft.com/office/2007/relationships/slicerCache" Target="slicerCaches/slicerCache14.xml"/><Relationship Id="rId28" Type="http://schemas.microsoft.com/office/2007/relationships/slicerCache" Target="slicerCaches/slicerCache19.xml"/><Relationship Id="rId36" Type="http://schemas.openxmlformats.org/officeDocument/2006/relationships/sharedStrings" Target="sharedStrings.xml"/><Relationship Id="rId10" Type="http://schemas.microsoft.com/office/2007/relationships/slicerCache" Target="slicerCaches/slicerCache1.xml"/><Relationship Id="rId19" Type="http://schemas.microsoft.com/office/2007/relationships/slicerCache" Target="slicerCaches/slicerCache10.xml"/><Relationship Id="rId31" Type="http://schemas.microsoft.com/office/2007/relationships/slicerCache" Target="slicerCaches/slicerCache22.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5.xml"/><Relationship Id="rId22" Type="http://schemas.microsoft.com/office/2007/relationships/slicerCache" Target="slicerCaches/slicerCache13.xml"/><Relationship Id="rId27" Type="http://schemas.microsoft.com/office/2007/relationships/slicerCache" Target="slicerCaches/slicerCache18.xml"/><Relationship Id="rId30" Type="http://schemas.microsoft.com/office/2007/relationships/slicerCache" Target="slicerCaches/slicerCache21.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553251</xdr:colOff>
      <xdr:row>0</xdr:row>
      <xdr:rowOff>129588</xdr:rowOff>
    </xdr:from>
    <xdr:to>
      <xdr:col>9</xdr:col>
      <xdr:colOff>631534</xdr:colOff>
      <xdr:row>19</xdr:row>
      <xdr:rowOff>52667</xdr:rowOff>
    </xdr:to>
    <xdr:pic>
      <xdr:nvPicPr>
        <xdr:cNvPr id="2" name="Afbeelding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2869" y="129588"/>
          <a:ext cx="4291694" cy="4879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41462</xdr:colOff>
      <xdr:row>0</xdr:row>
      <xdr:rowOff>41462</xdr:rowOff>
    </xdr:from>
    <xdr:to>
      <xdr:col>1</xdr:col>
      <xdr:colOff>1489262</xdr:colOff>
      <xdr:row>0</xdr:row>
      <xdr:rowOff>1121462</xdr:rowOff>
    </xdr:to>
    <mc:AlternateContent xmlns:mc="http://schemas.openxmlformats.org/markup-compatibility/2006" xmlns:sle15="http://schemas.microsoft.com/office/drawing/2012/slicer">
      <mc:Choice Requires="sle15">
        <xdr:graphicFrame macro="">
          <xdr:nvGraphicFramePr>
            <xdr:cNvPr id="2" name="Risico beoordeeld?">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Risico beoordeeld?"/>
            </a:graphicData>
          </a:graphic>
        </xdr:graphicFrame>
      </mc:Choice>
      <mc:Fallback xmlns="">
        <xdr:sp macro="" textlink="">
          <xdr:nvSpPr>
            <xdr:cNvPr id="0" name=""/>
            <xdr:cNvSpPr>
              <a:spLocks noTextEdit="1"/>
            </xdr:cNvSpPr>
          </xdr:nvSpPr>
          <xdr:spPr>
            <a:xfrm>
              <a:off x="41462" y="41462"/>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twoCellAnchor editAs="absolute">
    <xdr:from>
      <xdr:col>1</xdr:col>
      <xdr:colOff>3364006</xdr:colOff>
      <xdr:row>0</xdr:row>
      <xdr:rowOff>35858</xdr:rowOff>
    </xdr:from>
    <xdr:to>
      <xdr:col>2</xdr:col>
      <xdr:colOff>1248335</xdr:colOff>
      <xdr:row>0</xdr:row>
      <xdr:rowOff>1115858</xdr:rowOff>
    </xdr:to>
    <mc:AlternateContent xmlns:mc="http://schemas.openxmlformats.org/markup-compatibility/2006" xmlns:sle15="http://schemas.microsoft.com/office/drawing/2012/slicer">
      <mc:Choice Requires="sle15">
        <xdr:graphicFrame macro="">
          <xdr:nvGraphicFramePr>
            <xdr:cNvPr id="3" name="Verantwoordelijke SV Grol:">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Verantwoordelijke SV Grol:"/>
            </a:graphicData>
          </a:graphic>
        </xdr:graphicFrame>
      </mc:Choice>
      <mc:Fallback xmlns="">
        <xdr:sp macro="" textlink="">
          <xdr:nvSpPr>
            <xdr:cNvPr id="0" name=""/>
            <xdr:cNvSpPr>
              <a:spLocks noTextEdit="1"/>
            </xdr:cNvSpPr>
          </xdr:nvSpPr>
          <xdr:spPr>
            <a:xfrm>
              <a:off x="3745006" y="35858"/>
              <a:ext cx="1827679"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twoCellAnchor editAs="absolute">
    <xdr:from>
      <xdr:col>1</xdr:col>
      <xdr:colOff>1509433</xdr:colOff>
      <xdr:row>0</xdr:row>
      <xdr:rowOff>41462</xdr:rowOff>
    </xdr:from>
    <xdr:to>
      <xdr:col>1</xdr:col>
      <xdr:colOff>3338233</xdr:colOff>
      <xdr:row>0</xdr:row>
      <xdr:rowOff>1121462</xdr:rowOff>
    </xdr:to>
    <mc:AlternateContent xmlns:mc="http://schemas.openxmlformats.org/markup-compatibility/2006" xmlns:sle15="http://schemas.microsoft.com/office/drawing/2012/slicer">
      <mc:Choice Requires="sle15">
        <xdr:graphicFrame macro="">
          <xdr:nvGraphicFramePr>
            <xdr:cNvPr id="4" name="Status:">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1890433" y="41462"/>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41462</xdr:colOff>
      <xdr:row>0</xdr:row>
      <xdr:rowOff>44823</xdr:rowOff>
    </xdr:from>
    <xdr:to>
      <xdr:col>1</xdr:col>
      <xdr:colOff>1354791</xdr:colOff>
      <xdr:row>0</xdr:row>
      <xdr:rowOff>1124823</xdr:rowOff>
    </xdr:to>
    <mc:AlternateContent xmlns:mc="http://schemas.openxmlformats.org/markup-compatibility/2006" xmlns:sle15="http://schemas.microsoft.com/office/drawing/2012/slicer">
      <mc:Choice Requires="sle15">
        <xdr:graphicFrame macro="">
          <xdr:nvGraphicFramePr>
            <xdr:cNvPr id="2" name="Risico beoordeeld?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Risico beoordeeld? 1"/>
            </a:graphicData>
          </a:graphic>
        </xdr:graphicFrame>
      </mc:Choice>
      <mc:Fallback xmlns="">
        <xdr:sp macro="" textlink="">
          <xdr:nvSpPr>
            <xdr:cNvPr id="0" name=""/>
            <xdr:cNvSpPr>
              <a:spLocks noTextEdit="1"/>
            </xdr:cNvSpPr>
          </xdr:nvSpPr>
          <xdr:spPr>
            <a:xfrm>
              <a:off x="41462" y="44823"/>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twoCellAnchor editAs="absolute">
    <xdr:from>
      <xdr:col>1</xdr:col>
      <xdr:colOff>3229534</xdr:colOff>
      <xdr:row>0</xdr:row>
      <xdr:rowOff>39221</xdr:rowOff>
    </xdr:from>
    <xdr:to>
      <xdr:col>2</xdr:col>
      <xdr:colOff>1113864</xdr:colOff>
      <xdr:row>0</xdr:row>
      <xdr:rowOff>1119221</xdr:rowOff>
    </xdr:to>
    <mc:AlternateContent xmlns:mc="http://schemas.openxmlformats.org/markup-compatibility/2006" xmlns:sle15="http://schemas.microsoft.com/office/drawing/2012/slicer">
      <mc:Choice Requires="sle15">
        <xdr:graphicFrame macro="">
          <xdr:nvGraphicFramePr>
            <xdr:cNvPr id="3" name="Verantwoordelijke SV Grol: 1">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microsoft.com/office/drawing/2010/slicer">
              <sle:slicer xmlns:sle="http://schemas.microsoft.com/office/drawing/2010/slicer" name="Verantwoordelijke SV Grol: 1"/>
            </a:graphicData>
          </a:graphic>
        </xdr:graphicFrame>
      </mc:Choice>
      <mc:Fallback xmlns="">
        <xdr:sp macro="" textlink="">
          <xdr:nvSpPr>
            <xdr:cNvPr id="0" name=""/>
            <xdr:cNvSpPr>
              <a:spLocks noTextEdit="1"/>
            </xdr:cNvSpPr>
          </xdr:nvSpPr>
          <xdr:spPr>
            <a:xfrm>
              <a:off x="3745005" y="39221"/>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twoCellAnchor editAs="absolute">
    <xdr:from>
      <xdr:col>1</xdr:col>
      <xdr:colOff>1386167</xdr:colOff>
      <xdr:row>0</xdr:row>
      <xdr:rowOff>33618</xdr:rowOff>
    </xdr:from>
    <xdr:to>
      <xdr:col>1</xdr:col>
      <xdr:colOff>3214967</xdr:colOff>
      <xdr:row>0</xdr:row>
      <xdr:rowOff>1113618</xdr:rowOff>
    </xdr:to>
    <mc:AlternateContent xmlns:mc="http://schemas.openxmlformats.org/markup-compatibility/2006" xmlns:sle15="http://schemas.microsoft.com/office/drawing/2012/slicer">
      <mc:Choice Requires="sle15">
        <xdr:graphicFrame macro="">
          <xdr:nvGraphicFramePr>
            <xdr:cNvPr id="4" name="Status: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microsoft.com/office/drawing/2010/slicer">
              <sle:slicer xmlns:sle="http://schemas.microsoft.com/office/drawing/2010/slicer" name="Status: 1"/>
            </a:graphicData>
          </a:graphic>
        </xdr:graphicFrame>
      </mc:Choice>
      <mc:Fallback xmlns="">
        <xdr:sp macro="" textlink="">
          <xdr:nvSpPr>
            <xdr:cNvPr id="0" name=""/>
            <xdr:cNvSpPr>
              <a:spLocks noTextEdit="1"/>
            </xdr:cNvSpPr>
          </xdr:nvSpPr>
          <xdr:spPr>
            <a:xfrm>
              <a:off x="1901638" y="33618"/>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41462</xdr:colOff>
      <xdr:row>0</xdr:row>
      <xdr:rowOff>41462</xdr:rowOff>
    </xdr:from>
    <xdr:to>
      <xdr:col>1</xdr:col>
      <xdr:colOff>1489262</xdr:colOff>
      <xdr:row>0</xdr:row>
      <xdr:rowOff>1121462</xdr:rowOff>
    </xdr:to>
    <mc:AlternateContent xmlns:mc="http://schemas.openxmlformats.org/markup-compatibility/2006" xmlns:sle15="http://schemas.microsoft.com/office/drawing/2012/slicer">
      <mc:Choice Requires="sle15">
        <xdr:graphicFrame macro="">
          <xdr:nvGraphicFramePr>
            <xdr:cNvPr id="2" name="Risico beoordeeld? 7">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Risico beoordeeld? 7"/>
            </a:graphicData>
          </a:graphic>
        </xdr:graphicFrame>
      </mc:Choice>
      <mc:Fallback xmlns="">
        <xdr:sp macro="" textlink="">
          <xdr:nvSpPr>
            <xdr:cNvPr id="0" name=""/>
            <xdr:cNvSpPr>
              <a:spLocks noTextEdit="1"/>
            </xdr:cNvSpPr>
          </xdr:nvSpPr>
          <xdr:spPr>
            <a:xfrm>
              <a:off x="41462" y="41462"/>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twoCellAnchor editAs="absolute">
    <xdr:from>
      <xdr:col>1</xdr:col>
      <xdr:colOff>3364006</xdr:colOff>
      <xdr:row>0</xdr:row>
      <xdr:rowOff>35858</xdr:rowOff>
    </xdr:from>
    <xdr:to>
      <xdr:col>2</xdr:col>
      <xdr:colOff>1248335</xdr:colOff>
      <xdr:row>0</xdr:row>
      <xdr:rowOff>1115858</xdr:rowOff>
    </xdr:to>
    <mc:AlternateContent xmlns:mc="http://schemas.openxmlformats.org/markup-compatibility/2006" xmlns:sle15="http://schemas.microsoft.com/office/drawing/2012/slicer">
      <mc:Choice Requires="sle15">
        <xdr:graphicFrame macro="">
          <xdr:nvGraphicFramePr>
            <xdr:cNvPr id="3" name="Verantwoordelijke SV Grol: 7">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Verantwoordelijke SV Grol: 7"/>
            </a:graphicData>
          </a:graphic>
        </xdr:graphicFrame>
      </mc:Choice>
      <mc:Fallback xmlns="">
        <xdr:sp macro="" textlink="">
          <xdr:nvSpPr>
            <xdr:cNvPr id="0" name=""/>
            <xdr:cNvSpPr>
              <a:spLocks noTextEdit="1"/>
            </xdr:cNvSpPr>
          </xdr:nvSpPr>
          <xdr:spPr>
            <a:xfrm>
              <a:off x="3745006" y="35858"/>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twoCellAnchor editAs="absolute">
    <xdr:from>
      <xdr:col>1</xdr:col>
      <xdr:colOff>1509433</xdr:colOff>
      <xdr:row>0</xdr:row>
      <xdr:rowOff>41462</xdr:rowOff>
    </xdr:from>
    <xdr:to>
      <xdr:col>1</xdr:col>
      <xdr:colOff>3338233</xdr:colOff>
      <xdr:row>0</xdr:row>
      <xdr:rowOff>1121462</xdr:rowOff>
    </xdr:to>
    <mc:AlternateContent xmlns:mc="http://schemas.openxmlformats.org/markup-compatibility/2006" xmlns:sle15="http://schemas.microsoft.com/office/drawing/2012/slicer">
      <mc:Choice Requires="sle15">
        <xdr:graphicFrame macro="">
          <xdr:nvGraphicFramePr>
            <xdr:cNvPr id="4" name="Status: 7">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microsoft.com/office/drawing/2010/slicer">
              <sle:slicer xmlns:sle="http://schemas.microsoft.com/office/drawing/2010/slicer" name="Status: 7"/>
            </a:graphicData>
          </a:graphic>
        </xdr:graphicFrame>
      </mc:Choice>
      <mc:Fallback xmlns="">
        <xdr:sp macro="" textlink="">
          <xdr:nvSpPr>
            <xdr:cNvPr id="0" name=""/>
            <xdr:cNvSpPr>
              <a:spLocks noTextEdit="1"/>
            </xdr:cNvSpPr>
          </xdr:nvSpPr>
          <xdr:spPr>
            <a:xfrm>
              <a:off x="1890433" y="41462"/>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41462</xdr:colOff>
      <xdr:row>0</xdr:row>
      <xdr:rowOff>41462</xdr:rowOff>
    </xdr:from>
    <xdr:to>
      <xdr:col>1</xdr:col>
      <xdr:colOff>1489262</xdr:colOff>
      <xdr:row>0</xdr:row>
      <xdr:rowOff>1121462</xdr:rowOff>
    </xdr:to>
    <mc:AlternateContent xmlns:mc="http://schemas.openxmlformats.org/markup-compatibility/2006" xmlns:sle15="http://schemas.microsoft.com/office/drawing/2012/slicer">
      <mc:Choice Requires="sle15">
        <xdr:graphicFrame macro="">
          <xdr:nvGraphicFramePr>
            <xdr:cNvPr id="2" name="Risico beoordeeld? 8">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microsoft.com/office/drawing/2010/slicer">
              <sle:slicer xmlns:sle="http://schemas.microsoft.com/office/drawing/2010/slicer" name="Risico beoordeeld? 8"/>
            </a:graphicData>
          </a:graphic>
        </xdr:graphicFrame>
      </mc:Choice>
      <mc:Fallback xmlns="">
        <xdr:sp macro="" textlink="">
          <xdr:nvSpPr>
            <xdr:cNvPr id="0" name=""/>
            <xdr:cNvSpPr>
              <a:spLocks noTextEdit="1"/>
            </xdr:cNvSpPr>
          </xdr:nvSpPr>
          <xdr:spPr>
            <a:xfrm>
              <a:off x="41462" y="41462"/>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twoCellAnchor editAs="absolute">
    <xdr:from>
      <xdr:col>1</xdr:col>
      <xdr:colOff>3364006</xdr:colOff>
      <xdr:row>0</xdr:row>
      <xdr:rowOff>35858</xdr:rowOff>
    </xdr:from>
    <xdr:to>
      <xdr:col>2</xdr:col>
      <xdr:colOff>1248335</xdr:colOff>
      <xdr:row>0</xdr:row>
      <xdr:rowOff>1115858</xdr:rowOff>
    </xdr:to>
    <mc:AlternateContent xmlns:mc="http://schemas.openxmlformats.org/markup-compatibility/2006" xmlns:sle15="http://schemas.microsoft.com/office/drawing/2012/slicer">
      <mc:Choice Requires="sle15">
        <xdr:graphicFrame macro="">
          <xdr:nvGraphicFramePr>
            <xdr:cNvPr id="3" name="Verantwoordelijke SV Grol: 8">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microsoft.com/office/drawing/2010/slicer">
              <sle:slicer xmlns:sle="http://schemas.microsoft.com/office/drawing/2010/slicer" name="Verantwoordelijke SV Grol: 8"/>
            </a:graphicData>
          </a:graphic>
        </xdr:graphicFrame>
      </mc:Choice>
      <mc:Fallback xmlns="">
        <xdr:sp macro="" textlink="">
          <xdr:nvSpPr>
            <xdr:cNvPr id="0" name=""/>
            <xdr:cNvSpPr>
              <a:spLocks noTextEdit="1"/>
            </xdr:cNvSpPr>
          </xdr:nvSpPr>
          <xdr:spPr>
            <a:xfrm>
              <a:off x="3745006" y="35858"/>
              <a:ext cx="18304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twoCellAnchor editAs="absolute">
    <xdr:from>
      <xdr:col>1</xdr:col>
      <xdr:colOff>1509433</xdr:colOff>
      <xdr:row>0</xdr:row>
      <xdr:rowOff>41462</xdr:rowOff>
    </xdr:from>
    <xdr:to>
      <xdr:col>1</xdr:col>
      <xdr:colOff>3338233</xdr:colOff>
      <xdr:row>0</xdr:row>
      <xdr:rowOff>1121462</xdr:rowOff>
    </xdr:to>
    <mc:AlternateContent xmlns:mc="http://schemas.openxmlformats.org/markup-compatibility/2006" xmlns:sle15="http://schemas.microsoft.com/office/drawing/2012/slicer">
      <mc:Choice Requires="sle15">
        <xdr:graphicFrame macro="">
          <xdr:nvGraphicFramePr>
            <xdr:cNvPr id="4" name="Status: 8">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microsoft.com/office/drawing/2010/slicer">
              <sle:slicer xmlns:sle="http://schemas.microsoft.com/office/drawing/2010/slicer" name="Status: 8"/>
            </a:graphicData>
          </a:graphic>
        </xdr:graphicFrame>
      </mc:Choice>
      <mc:Fallback xmlns="">
        <xdr:sp macro="" textlink="">
          <xdr:nvSpPr>
            <xdr:cNvPr id="0" name=""/>
            <xdr:cNvSpPr>
              <a:spLocks noTextEdit="1"/>
            </xdr:cNvSpPr>
          </xdr:nvSpPr>
          <xdr:spPr>
            <a:xfrm>
              <a:off x="1890433" y="41462"/>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41462</xdr:colOff>
      <xdr:row>0</xdr:row>
      <xdr:rowOff>41462</xdr:rowOff>
    </xdr:from>
    <xdr:to>
      <xdr:col>1</xdr:col>
      <xdr:colOff>1489262</xdr:colOff>
      <xdr:row>0</xdr:row>
      <xdr:rowOff>1121462</xdr:rowOff>
    </xdr:to>
    <mc:AlternateContent xmlns:mc="http://schemas.openxmlformats.org/markup-compatibility/2006" xmlns:sle15="http://schemas.microsoft.com/office/drawing/2012/slicer">
      <mc:Choice Requires="sle15">
        <xdr:graphicFrame macro="">
          <xdr:nvGraphicFramePr>
            <xdr:cNvPr id="2" name="Risico beoordeeld? 9">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microsoft.com/office/drawing/2010/slicer">
              <sle:slicer xmlns:sle="http://schemas.microsoft.com/office/drawing/2010/slicer" name="Risico beoordeeld? 9"/>
            </a:graphicData>
          </a:graphic>
        </xdr:graphicFrame>
      </mc:Choice>
      <mc:Fallback xmlns="">
        <xdr:sp macro="" textlink="">
          <xdr:nvSpPr>
            <xdr:cNvPr id="0" name=""/>
            <xdr:cNvSpPr>
              <a:spLocks noTextEdit="1"/>
            </xdr:cNvSpPr>
          </xdr:nvSpPr>
          <xdr:spPr>
            <a:xfrm>
              <a:off x="41462" y="41462"/>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twoCellAnchor editAs="absolute">
    <xdr:from>
      <xdr:col>1</xdr:col>
      <xdr:colOff>3364006</xdr:colOff>
      <xdr:row>0</xdr:row>
      <xdr:rowOff>35858</xdr:rowOff>
    </xdr:from>
    <xdr:to>
      <xdr:col>2</xdr:col>
      <xdr:colOff>1248335</xdr:colOff>
      <xdr:row>0</xdr:row>
      <xdr:rowOff>1115858</xdr:rowOff>
    </xdr:to>
    <mc:AlternateContent xmlns:mc="http://schemas.openxmlformats.org/markup-compatibility/2006" xmlns:sle15="http://schemas.microsoft.com/office/drawing/2012/slicer">
      <mc:Choice Requires="sle15">
        <xdr:graphicFrame macro="">
          <xdr:nvGraphicFramePr>
            <xdr:cNvPr id="3" name="Verantwoordelijke SV Grol: 9">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microsoft.com/office/drawing/2010/slicer">
              <sle:slicer xmlns:sle="http://schemas.microsoft.com/office/drawing/2010/slicer" name="Verantwoordelijke SV Grol: 9"/>
            </a:graphicData>
          </a:graphic>
        </xdr:graphicFrame>
      </mc:Choice>
      <mc:Fallback xmlns="">
        <xdr:sp macro="" textlink="">
          <xdr:nvSpPr>
            <xdr:cNvPr id="0" name=""/>
            <xdr:cNvSpPr>
              <a:spLocks noTextEdit="1"/>
            </xdr:cNvSpPr>
          </xdr:nvSpPr>
          <xdr:spPr>
            <a:xfrm>
              <a:off x="3745006" y="35858"/>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twoCellAnchor editAs="absolute">
    <xdr:from>
      <xdr:col>1</xdr:col>
      <xdr:colOff>1509433</xdr:colOff>
      <xdr:row>0</xdr:row>
      <xdr:rowOff>41462</xdr:rowOff>
    </xdr:from>
    <xdr:to>
      <xdr:col>1</xdr:col>
      <xdr:colOff>3338233</xdr:colOff>
      <xdr:row>0</xdr:row>
      <xdr:rowOff>1121462</xdr:rowOff>
    </xdr:to>
    <mc:AlternateContent xmlns:mc="http://schemas.openxmlformats.org/markup-compatibility/2006" xmlns:sle15="http://schemas.microsoft.com/office/drawing/2012/slicer">
      <mc:Choice Requires="sle15">
        <xdr:graphicFrame macro="">
          <xdr:nvGraphicFramePr>
            <xdr:cNvPr id="4" name="Status: 9">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microsoft.com/office/drawing/2010/slicer">
              <sle:slicer xmlns:sle="http://schemas.microsoft.com/office/drawing/2010/slicer" name="Status: 9"/>
            </a:graphicData>
          </a:graphic>
        </xdr:graphicFrame>
      </mc:Choice>
      <mc:Fallback xmlns="">
        <xdr:sp macro="" textlink="">
          <xdr:nvSpPr>
            <xdr:cNvPr id="0" name=""/>
            <xdr:cNvSpPr>
              <a:spLocks noTextEdit="1"/>
            </xdr:cNvSpPr>
          </xdr:nvSpPr>
          <xdr:spPr>
            <a:xfrm>
              <a:off x="1890433" y="41462"/>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41462</xdr:colOff>
      <xdr:row>0</xdr:row>
      <xdr:rowOff>41462</xdr:rowOff>
    </xdr:from>
    <xdr:to>
      <xdr:col>1</xdr:col>
      <xdr:colOff>1489262</xdr:colOff>
      <xdr:row>0</xdr:row>
      <xdr:rowOff>1121462</xdr:rowOff>
    </xdr:to>
    <mc:AlternateContent xmlns:mc="http://schemas.openxmlformats.org/markup-compatibility/2006" xmlns:sle15="http://schemas.microsoft.com/office/drawing/2012/slicer">
      <mc:Choice Requires="sle15">
        <xdr:graphicFrame macro="">
          <xdr:nvGraphicFramePr>
            <xdr:cNvPr id="2" name="Risico beoordeeld? 10">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microsoft.com/office/drawing/2010/slicer">
              <sle:slicer xmlns:sle="http://schemas.microsoft.com/office/drawing/2010/slicer" name="Risico beoordeeld? 10"/>
            </a:graphicData>
          </a:graphic>
        </xdr:graphicFrame>
      </mc:Choice>
      <mc:Fallback xmlns="">
        <xdr:sp macro="" textlink="">
          <xdr:nvSpPr>
            <xdr:cNvPr id="0" name=""/>
            <xdr:cNvSpPr>
              <a:spLocks noTextEdit="1"/>
            </xdr:cNvSpPr>
          </xdr:nvSpPr>
          <xdr:spPr>
            <a:xfrm>
              <a:off x="41462" y="41462"/>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twoCellAnchor editAs="absolute">
    <xdr:from>
      <xdr:col>1</xdr:col>
      <xdr:colOff>3364006</xdr:colOff>
      <xdr:row>0</xdr:row>
      <xdr:rowOff>35858</xdr:rowOff>
    </xdr:from>
    <xdr:to>
      <xdr:col>2</xdr:col>
      <xdr:colOff>1248335</xdr:colOff>
      <xdr:row>0</xdr:row>
      <xdr:rowOff>1115858</xdr:rowOff>
    </xdr:to>
    <mc:AlternateContent xmlns:mc="http://schemas.openxmlformats.org/markup-compatibility/2006" xmlns:sle15="http://schemas.microsoft.com/office/drawing/2012/slicer">
      <mc:Choice Requires="sle15">
        <xdr:graphicFrame macro="">
          <xdr:nvGraphicFramePr>
            <xdr:cNvPr id="3" name="Verantwoordelijke SV Grol: 10">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microsoft.com/office/drawing/2010/slicer">
              <sle:slicer xmlns:sle="http://schemas.microsoft.com/office/drawing/2010/slicer" name="Verantwoordelijke SV Grol: 10"/>
            </a:graphicData>
          </a:graphic>
        </xdr:graphicFrame>
      </mc:Choice>
      <mc:Fallback xmlns="">
        <xdr:sp macro="" textlink="">
          <xdr:nvSpPr>
            <xdr:cNvPr id="0" name=""/>
            <xdr:cNvSpPr>
              <a:spLocks noTextEdit="1"/>
            </xdr:cNvSpPr>
          </xdr:nvSpPr>
          <xdr:spPr>
            <a:xfrm>
              <a:off x="3745006" y="35858"/>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twoCellAnchor editAs="absolute">
    <xdr:from>
      <xdr:col>1</xdr:col>
      <xdr:colOff>1509433</xdr:colOff>
      <xdr:row>0</xdr:row>
      <xdr:rowOff>41462</xdr:rowOff>
    </xdr:from>
    <xdr:to>
      <xdr:col>1</xdr:col>
      <xdr:colOff>3338233</xdr:colOff>
      <xdr:row>0</xdr:row>
      <xdr:rowOff>1121462</xdr:rowOff>
    </xdr:to>
    <mc:AlternateContent xmlns:mc="http://schemas.openxmlformats.org/markup-compatibility/2006" xmlns:sle15="http://schemas.microsoft.com/office/drawing/2012/slicer">
      <mc:Choice Requires="sle15">
        <xdr:graphicFrame macro="">
          <xdr:nvGraphicFramePr>
            <xdr:cNvPr id="4" name="Status: 10">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microsoft.com/office/drawing/2010/slicer">
              <sle:slicer xmlns:sle="http://schemas.microsoft.com/office/drawing/2010/slicer" name="Status: 10"/>
            </a:graphicData>
          </a:graphic>
        </xdr:graphicFrame>
      </mc:Choice>
      <mc:Fallback xmlns="">
        <xdr:sp macro="" textlink="">
          <xdr:nvSpPr>
            <xdr:cNvPr id="0" name=""/>
            <xdr:cNvSpPr>
              <a:spLocks noTextEdit="1"/>
            </xdr:cNvSpPr>
          </xdr:nvSpPr>
          <xdr:spPr>
            <a:xfrm>
              <a:off x="1890433" y="41462"/>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41462</xdr:colOff>
      <xdr:row>0</xdr:row>
      <xdr:rowOff>41462</xdr:rowOff>
    </xdr:from>
    <xdr:to>
      <xdr:col>1</xdr:col>
      <xdr:colOff>935080</xdr:colOff>
      <xdr:row>0</xdr:row>
      <xdr:rowOff>1121462</xdr:rowOff>
    </xdr:to>
    <mc:AlternateContent xmlns:mc="http://schemas.openxmlformats.org/markup-compatibility/2006" xmlns:sle15="http://schemas.microsoft.com/office/drawing/2012/slicer">
      <mc:Choice Requires="sle15">
        <xdr:graphicFrame macro="">
          <xdr:nvGraphicFramePr>
            <xdr:cNvPr id="2" name="Risico beoordeeld? 1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microsoft.com/office/drawing/2010/slicer">
              <sle:slicer xmlns:sle="http://schemas.microsoft.com/office/drawing/2010/slicer" name="Risico beoordeeld? 11"/>
            </a:graphicData>
          </a:graphic>
        </xdr:graphicFrame>
      </mc:Choice>
      <mc:Fallback xmlns="">
        <xdr:sp macro="" textlink="">
          <xdr:nvSpPr>
            <xdr:cNvPr id="0" name=""/>
            <xdr:cNvSpPr>
              <a:spLocks noTextEdit="1"/>
            </xdr:cNvSpPr>
          </xdr:nvSpPr>
          <xdr:spPr>
            <a:xfrm>
              <a:off x="41462" y="41462"/>
              <a:ext cx="1836593"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twoCellAnchor editAs="absolute">
    <xdr:from>
      <xdr:col>1</xdr:col>
      <xdr:colOff>2809824</xdr:colOff>
      <xdr:row>0</xdr:row>
      <xdr:rowOff>35858</xdr:rowOff>
    </xdr:from>
    <xdr:to>
      <xdr:col>2</xdr:col>
      <xdr:colOff>694153</xdr:colOff>
      <xdr:row>0</xdr:row>
      <xdr:rowOff>1115858</xdr:rowOff>
    </xdr:to>
    <mc:AlternateContent xmlns:mc="http://schemas.openxmlformats.org/markup-compatibility/2006" xmlns:sle15="http://schemas.microsoft.com/office/drawing/2012/slicer">
      <mc:Choice Requires="sle15">
        <xdr:graphicFrame macro="">
          <xdr:nvGraphicFramePr>
            <xdr:cNvPr id="3" name="Verantwoordelijke SV Grol: 11">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microsoft.com/office/drawing/2010/slicer">
              <sle:slicer xmlns:sle="http://schemas.microsoft.com/office/drawing/2010/slicer" name="Verantwoordelijke SV Grol: 11"/>
            </a:graphicData>
          </a:graphic>
        </xdr:graphicFrame>
      </mc:Choice>
      <mc:Fallback xmlns="">
        <xdr:sp macro="" textlink="">
          <xdr:nvSpPr>
            <xdr:cNvPr id="0" name=""/>
            <xdr:cNvSpPr>
              <a:spLocks noTextEdit="1"/>
            </xdr:cNvSpPr>
          </xdr:nvSpPr>
          <xdr:spPr>
            <a:xfrm>
              <a:off x="3752799" y="35858"/>
              <a:ext cx="1827679"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twoCellAnchor editAs="absolute">
    <xdr:from>
      <xdr:col>1</xdr:col>
      <xdr:colOff>955251</xdr:colOff>
      <xdr:row>0</xdr:row>
      <xdr:rowOff>41462</xdr:rowOff>
    </xdr:from>
    <xdr:to>
      <xdr:col>1</xdr:col>
      <xdr:colOff>2784051</xdr:colOff>
      <xdr:row>0</xdr:row>
      <xdr:rowOff>1121462</xdr:rowOff>
    </xdr:to>
    <mc:AlternateContent xmlns:mc="http://schemas.openxmlformats.org/markup-compatibility/2006" xmlns:sle15="http://schemas.microsoft.com/office/drawing/2012/slicer">
      <mc:Choice Requires="sle15">
        <xdr:graphicFrame macro="">
          <xdr:nvGraphicFramePr>
            <xdr:cNvPr id="4" name="Status: 11">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microsoft.com/office/drawing/2010/slicer">
              <sle:slicer xmlns:sle="http://schemas.microsoft.com/office/drawing/2010/slicer" name="Status: 11"/>
            </a:graphicData>
          </a:graphic>
        </xdr:graphicFrame>
      </mc:Choice>
      <mc:Fallback xmlns="">
        <xdr:sp macro="" textlink="">
          <xdr:nvSpPr>
            <xdr:cNvPr id="0" name=""/>
            <xdr:cNvSpPr>
              <a:spLocks noTextEdit="1"/>
            </xdr:cNvSpPr>
          </xdr:nvSpPr>
          <xdr:spPr>
            <a:xfrm>
              <a:off x="1898226" y="41462"/>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41462</xdr:colOff>
      <xdr:row>0</xdr:row>
      <xdr:rowOff>41462</xdr:rowOff>
    </xdr:from>
    <xdr:to>
      <xdr:col>1</xdr:col>
      <xdr:colOff>935080</xdr:colOff>
      <xdr:row>0</xdr:row>
      <xdr:rowOff>1121462</xdr:rowOff>
    </xdr:to>
    <mc:AlternateContent xmlns:mc="http://schemas.openxmlformats.org/markup-compatibility/2006" xmlns:sle15="http://schemas.microsoft.com/office/drawing/2012/slicer">
      <mc:Choice Requires="sle15">
        <xdr:graphicFrame macro="">
          <xdr:nvGraphicFramePr>
            <xdr:cNvPr id="2" name="Risico beoordeeld? 12">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microsoft.com/office/drawing/2010/slicer">
              <sle:slicer xmlns:sle="http://schemas.microsoft.com/office/drawing/2010/slicer" name="Risico beoordeeld? 12"/>
            </a:graphicData>
          </a:graphic>
        </xdr:graphicFrame>
      </mc:Choice>
      <mc:Fallback xmlns="">
        <xdr:sp macro="" textlink="">
          <xdr:nvSpPr>
            <xdr:cNvPr id="0" name=""/>
            <xdr:cNvSpPr>
              <a:spLocks noTextEdit="1"/>
            </xdr:cNvSpPr>
          </xdr:nvSpPr>
          <xdr:spPr>
            <a:xfrm>
              <a:off x="41462" y="41462"/>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twoCellAnchor editAs="absolute">
    <xdr:from>
      <xdr:col>1</xdr:col>
      <xdr:colOff>2809824</xdr:colOff>
      <xdr:row>0</xdr:row>
      <xdr:rowOff>35858</xdr:rowOff>
    </xdr:from>
    <xdr:to>
      <xdr:col>2</xdr:col>
      <xdr:colOff>694153</xdr:colOff>
      <xdr:row>0</xdr:row>
      <xdr:rowOff>1115858</xdr:rowOff>
    </xdr:to>
    <mc:AlternateContent xmlns:mc="http://schemas.openxmlformats.org/markup-compatibility/2006" xmlns:sle15="http://schemas.microsoft.com/office/drawing/2012/slicer">
      <mc:Choice Requires="sle15">
        <xdr:graphicFrame macro="">
          <xdr:nvGraphicFramePr>
            <xdr:cNvPr id="3" name="Verantwoordelijke SV Grol: 1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microsoft.com/office/drawing/2010/slicer">
              <sle:slicer xmlns:sle="http://schemas.microsoft.com/office/drawing/2010/slicer" name="Verantwoordelijke SV Grol: 12"/>
            </a:graphicData>
          </a:graphic>
        </xdr:graphicFrame>
      </mc:Choice>
      <mc:Fallback xmlns="">
        <xdr:sp macro="" textlink="">
          <xdr:nvSpPr>
            <xdr:cNvPr id="0" name=""/>
            <xdr:cNvSpPr>
              <a:spLocks noTextEdit="1"/>
            </xdr:cNvSpPr>
          </xdr:nvSpPr>
          <xdr:spPr>
            <a:xfrm>
              <a:off x="3745006" y="35858"/>
              <a:ext cx="1832874"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twoCellAnchor editAs="absolute">
    <xdr:from>
      <xdr:col>1</xdr:col>
      <xdr:colOff>955251</xdr:colOff>
      <xdr:row>0</xdr:row>
      <xdr:rowOff>41462</xdr:rowOff>
    </xdr:from>
    <xdr:to>
      <xdr:col>1</xdr:col>
      <xdr:colOff>2784051</xdr:colOff>
      <xdr:row>0</xdr:row>
      <xdr:rowOff>1121462</xdr:rowOff>
    </xdr:to>
    <mc:AlternateContent xmlns:mc="http://schemas.openxmlformats.org/markup-compatibility/2006" xmlns:sle15="http://schemas.microsoft.com/office/drawing/2012/slicer">
      <mc:Choice Requires="sle15">
        <xdr:graphicFrame macro="">
          <xdr:nvGraphicFramePr>
            <xdr:cNvPr id="4" name="Status: 12">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microsoft.com/office/drawing/2010/slicer">
              <sle:slicer xmlns:sle="http://schemas.microsoft.com/office/drawing/2010/slicer" name="Status: 12"/>
            </a:graphicData>
          </a:graphic>
        </xdr:graphicFrame>
      </mc:Choice>
      <mc:Fallback xmlns="">
        <xdr:sp macro="" textlink="">
          <xdr:nvSpPr>
            <xdr:cNvPr id="0" name=""/>
            <xdr:cNvSpPr>
              <a:spLocks noTextEdit="1"/>
            </xdr:cNvSpPr>
          </xdr:nvSpPr>
          <xdr:spPr>
            <a:xfrm>
              <a:off x="1890433" y="41462"/>
              <a:ext cx="1828800" cy="1080000"/>
            </a:xfrm>
            <a:prstGeom prst="rect">
              <a:avLst/>
            </a:prstGeom>
            <a:solidFill>
              <a:prstClr val="white"/>
            </a:solidFill>
            <a:ln w="1">
              <a:solidFill>
                <a:prstClr val="green"/>
              </a:solidFill>
            </a:ln>
          </xdr:spPr>
          <xdr:txBody>
            <a:bodyPr vertOverflow="clip" horzOverflow="clip"/>
            <a:lstStyle/>
            <a:p>
              <a:r>
                <a:rPr lang="nl-NL" sz="1100"/>
                <a:t>Deze shape vertegenwoordigt een tabelslicer. Tabelslicers worden ondersteund in Excel of hoger.
De slicer kan niet worden gebruikt als de shape is gewijzigd in een eerdere Excel-versie of als de werkmap is opgeslagen in Excel 2007 of eerder.</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sico_beoordeeld?" xr10:uid="{00000000-0013-0000-FFFF-FFFF01000000}" sourceName="Risico beoordeeld?">
  <extLst>
    <x:ext xmlns:x15="http://schemas.microsoft.com/office/spreadsheetml/2010/11/main" uri="{2F2917AC-EB37-4324-AD4E-5DD8C200BD13}">
      <x15:tableSlicerCache tableId="2" column="3"/>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sico_beoordeeld?31" xr10:uid="{00000000-0013-0000-FFFF-FFFF0A000000}" sourceName="Risico beoordeeld?">
  <extLst>
    <x:ext xmlns:x15="http://schemas.microsoft.com/office/spreadsheetml/2010/11/main" uri="{2F2917AC-EB37-4324-AD4E-5DD8C200BD13}">
      <x15:tableSlicerCache tableId="10" column="3"/>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rantwoordelijke_SV_Grol31" xr10:uid="{00000000-0013-0000-FFFF-FFFF0B000000}" sourceName="Verantwoordelijke voor actie:">
  <extLst>
    <x:ext xmlns:x15="http://schemas.microsoft.com/office/spreadsheetml/2010/11/main" uri="{2F2917AC-EB37-4324-AD4E-5DD8C200BD13}">
      <x15:tableSlicerCache tableId="10" column="7"/>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31" xr10:uid="{00000000-0013-0000-FFFF-FFFF0C000000}" sourceName="Status:">
  <extLst>
    <x:ext xmlns:x15="http://schemas.microsoft.com/office/spreadsheetml/2010/11/main" uri="{2F2917AC-EB37-4324-AD4E-5DD8C200BD13}">
      <x15:tableSlicerCache tableId="10" column="9"/>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sico_beoordeeld?311" xr10:uid="{00000000-0013-0000-FFFF-FFFF0D000000}" sourceName="Risico beoordeeld?">
  <extLst>
    <x:ext xmlns:x15="http://schemas.microsoft.com/office/spreadsheetml/2010/11/main" uri="{2F2917AC-EB37-4324-AD4E-5DD8C200BD13}">
      <x15:tableSlicerCache tableId="11" column="3"/>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rantwoordelijke_SV_Grol311" xr10:uid="{00000000-0013-0000-FFFF-FFFF0E000000}" sourceName="Verantwoordelijke voor actie:">
  <extLst>
    <x:ext xmlns:x15="http://schemas.microsoft.com/office/spreadsheetml/2010/11/main" uri="{2F2917AC-EB37-4324-AD4E-5DD8C200BD13}">
      <x15:tableSlicerCache tableId="11" column="7"/>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311" xr10:uid="{00000000-0013-0000-FFFF-FFFF0F000000}" sourceName="Status:">
  <extLst>
    <x:ext xmlns:x15="http://schemas.microsoft.com/office/spreadsheetml/2010/11/main" uri="{2F2917AC-EB37-4324-AD4E-5DD8C200BD13}">
      <x15:tableSlicerCache tableId="11" column="9"/>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sico_beoordeeld?3111" xr10:uid="{00000000-0013-0000-FFFF-FFFF10000000}" sourceName="Risico beoordeeld?">
  <extLst>
    <x:ext xmlns:x15="http://schemas.microsoft.com/office/spreadsheetml/2010/11/main" uri="{2F2917AC-EB37-4324-AD4E-5DD8C200BD13}">
      <x15:tableSlicerCache tableId="12" column="3"/>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rantwoordelijke_SV_Grol3111" xr10:uid="{00000000-0013-0000-FFFF-FFFF11000000}" sourceName="Verantwoordelijke voor actie:">
  <extLst>
    <x:ext xmlns:x15="http://schemas.microsoft.com/office/spreadsheetml/2010/11/main" uri="{2F2917AC-EB37-4324-AD4E-5DD8C200BD13}">
      <x15:tableSlicerCache tableId="12" column="7"/>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3111" xr10:uid="{00000000-0013-0000-FFFF-FFFF12000000}" sourceName="Status:">
  <extLst>
    <x:ext xmlns:x15="http://schemas.microsoft.com/office/spreadsheetml/2010/11/main" uri="{2F2917AC-EB37-4324-AD4E-5DD8C200BD13}">
      <x15:tableSlicerCache tableId="12" column="9"/>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sico_beoordeeld?31111" xr10:uid="{00000000-0013-0000-FFFF-FFFF13000000}" sourceName="Risico beoordeeld?">
  <extLst>
    <x:ext xmlns:x15="http://schemas.microsoft.com/office/spreadsheetml/2010/11/main" uri="{2F2917AC-EB37-4324-AD4E-5DD8C200BD13}">
      <x15:tableSlicerCache tableId="13" column="3"/>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rantwoordelijke_SV_Grol" xr10:uid="{00000000-0013-0000-FFFF-FFFF02000000}" sourceName="Verantwoordelijke voor actie:">
  <extLst>
    <x:ext xmlns:x15="http://schemas.microsoft.com/office/spreadsheetml/2010/11/main" uri="{2F2917AC-EB37-4324-AD4E-5DD8C200BD13}">
      <x15:tableSlicerCache tableId="2" column="7"/>
    </x:ext>
  </extLst>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rantwoordelijke_SV_Grol31111" xr10:uid="{00000000-0013-0000-FFFF-FFFF14000000}" sourceName="Verantwoordelijke voor actie:">
  <extLst>
    <x:ext xmlns:x15="http://schemas.microsoft.com/office/spreadsheetml/2010/11/main" uri="{2F2917AC-EB37-4324-AD4E-5DD8C200BD13}">
      <x15:tableSlicerCache tableId="13" column="7"/>
    </x:ext>
  </extLst>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31111" xr10:uid="{00000000-0013-0000-FFFF-FFFF15000000}" sourceName="Status:">
  <extLst>
    <x:ext xmlns:x15="http://schemas.microsoft.com/office/spreadsheetml/2010/11/main" uri="{2F2917AC-EB37-4324-AD4E-5DD8C200BD13}">
      <x15:tableSlicerCache tableId="13" column="9"/>
    </x:ext>
  </extLst>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sico_beoordeeld?311111" xr10:uid="{00000000-0013-0000-FFFF-FFFF16000000}" sourceName="Risico beoordeeld?">
  <extLst>
    <x:ext xmlns:x15="http://schemas.microsoft.com/office/spreadsheetml/2010/11/main" uri="{2F2917AC-EB37-4324-AD4E-5DD8C200BD13}">
      <x15:tableSlicerCache tableId="3" column="3"/>
    </x:ext>
  </extLst>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rantwoordelijke_SV_Grol311111" xr10:uid="{00000000-0013-0000-FFFF-FFFF17000000}" sourceName="Verantwoordelijke voor actie:">
  <extLst>
    <x:ext xmlns:x15="http://schemas.microsoft.com/office/spreadsheetml/2010/11/main" uri="{2F2917AC-EB37-4324-AD4E-5DD8C200BD13}">
      <x15:tableSlicerCache tableId="3" column="7"/>
    </x:ext>
  </extLst>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311111" xr10:uid="{00000000-0013-0000-FFFF-FFFF18000000}" sourceName="Status:">
  <extLst>
    <x:ext xmlns:x15="http://schemas.microsoft.com/office/spreadsheetml/2010/11/main" uri="{2F2917AC-EB37-4324-AD4E-5DD8C200BD13}">
      <x15:tableSlicerCache tableId="3" column="9"/>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 xr10:uid="{00000000-0013-0000-FFFF-FFFF03000000}" sourceName="Status:">
  <extLst>
    <x:ext xmlns:x15="http://schemas.microsoft.com/office/spreadsheetml/2010/11/main" uri="{2F2917AC-EB37-4324-AD4E-5DD8C200BD13}">
      <x15:tableSlicerCache tableId="2" column="9"/>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sico_beoordeeld?1" xr10:uid="{00000000-0013-0000-FFFF-FFFF04000000}" sourceName="Risico beoordeeld?">
  <extLst>
    <x:ext xmlns:x15="http://schemas.microsoft.com/office/spreadsheetml/2010/11/main" uri="{2F2917AC-EB37-4324-AD4E-5DD8C200BD13}">
      <x15:tableSlicerCache tableId="1" column="3"/>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rantwoordelijke_SV_Grol1" xr10:uid="{00000000-0013-0000-FFFF-FFFF05000000}" sourceName="Verantwoordelijke voor actie:">
  <extLst>
    <x:ext xmlns:x15="http://schemas.microsoft.com/office/spreadsheetml/2010/11/main" uri="{2F2917AC-EB37-4324-AD4E-5DD8C200BD13}">
      <x15:tableSlicerCache tableId="1" column="7"/>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1" xr10:uid="{00000000-0013-0000-FFFF-FFFF06000000}" sourceName="Status:">
  <extLst>
    <x:ext xmlns:x15="http://schemas.microsoft.com/office/spreadsheetml/2010/11/main" uri="{2F2917AC-EB37-4324-AD4E-5DD8C200BD13}">
      <x15:tableSlicerCache tableId="1" column="9"/>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sico_beoordeeld?3" xr10:uid="{00000000-0013-0000-FFFF-FFFF07000000}" sourceName="Risico beoordeeld?">
  <extLst>
    <x:ext xmlns:x15="http://schemas.microsoft.com/office/spreadsheetml/2010/11/main" uri="{2F2917AC-EB37-4324-AD4E-5DD8C200BD13}">
      <x15:tableSlicerCache tableId="9" column="3"/>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rantwoordelijke_SV_Grol3" xr10:uid="{00000000-0013-0000-FFFF-FFFF08000000}" sourceName="Verantwoordelijke voor actie:">
  <extLst>
    <x:ext xmlns:x15="http://schemas.microsoft.com/office/spreadsheetml/2010/11/main" uri="{2F2917AC-EB37-4324-AD4E-5DD8C200BD13}">
      <x15:tableSlicerCache tableId="9" column="7"/>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3" xr10:uid="{00000000-0013-0000-FFFF-FFFF09000000}" sourceName="Status:">
  <extLst>
    <x:ext xmlns:x15="http://schemas.microsoft.com/office/spreadsheetml/2010/11/main" uri="{2F2917AC-EB37-4324-AD4E-5DD8C200BD13}">
      <x15:tableSlicerCache tableId="9"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isico beoordeeld?" xr10:uid="{00000000-0014-0000-FFFF-FFFF01000000}" cache="Slicer_Risico_beoordeeld?" caption="Risico beoordeeld?" rowHeight="241300"/>
  <slicer name="Verantwoordelijke SV Grol:" xr10:uid="{00000000-0014-0000-FFFF-FFFF02000000}" cache="Slicer_Verantwoordelijke_SV_Grol" caption="Verantwoordelijke voor actie:" rowHeight="241300"/>
  <slicer name="Status:" xr10:uid="{00000000-0014-0000-FFFF-FFFF03000000}" cache="Slicer_Status" caption="Status:"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isico beoordeeld? 1" xr10:uid="{00000000-0014-0000-FFFF-FFFF04000000}" cache="Slicer_Risico_beoordeeld?1" caption="Risico beoordeeld?" rowHeight="241300"/>
  <slicer name="Verantwoordelijke SV Grol: 1" xr10:uid="{00000000-0014-0000-FFFF-FFFF05000000}" cache="Slicer_Verantwoordelijke_SV_Grol1" caption="Verantwoordelijke voor actie:" rowHeight="241300"/>
  <slicer name="Status: 1" xr10:uid="{00000000-0014-0000-FFFF-FFFF06000000}" cache="Slicer_Status1" caption="Status:"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isico beoordeeld? 7" xr10:uid="{00000000-0014-0000-FFFF-FFFF07000000}" cache="Slicer_Risico_beoordeeld?3" caption="Risico beoordeeld?" rowHeight="241300"/>
  <slicer name="Verantwoordelijke SV Grol: 7" xr10:uid="{00000000-0014-0000-FFFF-FFFF08000000}" cache="Slicer_Verantwoordelijke_SV_Grol3" caption="Verantwoordelijke voor actie:" rowHeight="241300"/>
  <slicer name="Status: 7" xr10:uid="{00000000-0014-0000-FFFF-FFFF09000000}" cache="Slicer_Status3" caption="Status:"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isico beoordeeld? 8" xr10:uid="{00000000-0014-0000-FFFF-FFFF0A000000}" cache="Slicer_Risico_beoordeeld?31" caption="Risico beoordeeld?" rowHeight="241300"/>
  <slicer name="Verantwoordelijke SV Grol: 8" xr10:uid="{00000000-0014-0000-FFFF-FFFF0B000000}" cache="Slicer_Verantwoordelijke_SV_Grol31" caption="Verantwoordelijke voor actie:" rowHeight="241300"/>
  <slicer name="Status: 8" xr10:uid="{00000000-0014-0000-FFFF-FFFF0C000000}" cache="Slicer_Status31" caption="Status:" rowHeight="24130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isico beoordeeld? 9" xr10:uid="{00000000-0014-0000-FFFF-FFFF0D000000}" cache="Slicer_Risico_beoordeeld?311" caption="Risico beoordeeld?" rowHeight="241300"/>
  <slicer name="Verantwoordelijke SV Grol: 9" xr10:uid="{00000000-0014-0000-FFFF-FFFF0E000000}" cache="Slicer_Verantwoordelijke_SV_Grol311" caption="Verantwoordelijke voor actie:" rowHeight="241300"/>
  <slicer name="Status: 9" xr10:uid="{00000000-0014-0000-FFFF-FFFF0F000000}" cache="Slicer_Status311" caption="Status:" rowHeight="24130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isico beoordeeld? 10" xr10:uid="{00000000-0014-0000-FFFF-FFFF10000000}" cache="Slicer_Risico_beoordeeld?3111" caption="Risico beoordeeld?" rowHeight="241300"/>
  <slicer name="Verantwoordelijke SV Grol: 10" xr10:uid="{00000000-0014-0000-FFFF-FFFF11000000}" cache="Slicer_Verantwoordelijke_SV_Grol3111" caption="Verantwoordelijke voor actie:" rowHeight="241300"/>
  <slicer name="Status: 10" xr10:uid="{00000000-0014-0000-FFFF-FFFF12000000}" cache="Slicer_Status3111" caption="Status:" rowHeight="24130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isico beoordeeld? 11" xr10:uid="{00000000-0014-0000-FFFF-FFFF13000000}" cache="Slicer_Risico_beoordeeld?31111" caption="Risico beoordeeld?" rowHeight="241300"/>
  <slicer name="Verantwoordelijke SV Grol: 11" xr10:uid="{00000000-0014-0000-FFFF-FFFF14000000}" cache="Slicer_Verantwoordelijke_SV_Grol31111" caption="Verantwoordelijke voor actie:" rowHeight="241300"/>
  <slicer name="Status: 11" xr10:uid="{00000000-0014-0000-FFFF-FFFF15000000}" cache="Slicer_Status31111" caption="Status:" rowHeight="241300"/>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isico beoordeeld? 12" xr10:uid="{00000000-0014-0000-FFFF-FFFF16000000}" cache="Slicer_Risico_beoordeeld?311111" caption="Risico beoordeeld?" rowHeight="241300"/>
  <slicer name="Verantwoordelijke SV Grol: 12" xr10:uid="{00000000-0014-0000-FFFF-FFFF17000000}" cache="Slicer_Verantwoordelijke_SV_Grol311111" caption="Verantwoordelijke voor actie:" rowHeight="241300"/>
  <slicer name="Status: 12" xr10:uid="{00000000-0014-0000-FFFF-FFFF18000000}" cache="Slicer_Status311111" caption="Status:"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3:M33" totalsRowShown="0" headerRowDxfId="1173" dataDxfId="1171" headerRowBorderDxfId="1172" tableBorderDxfId="1170" totalsRowBorderDxfId="1169">
  <autoFilter ref="A3:M33" xr:uid="{00000000-0009-0000-0100-000002000000}"/>
  <tableColumns count="13">
    <tableColumn id="1" xr3:uid="{00000000-0010-0000-0000-000001000000}" name="Nr." dataDxfId="1168"/>
    <tableColumn id="2" xr3:uid="{00000000-0010-0000-0000-000002000000}" name="Onderwerp:" dataDxfId="1167"/>
    <tableColumn id="3" xr3:uid="{00000000-0010-0000-0000-000003000000}" name="Risico beoordeeld?" dataDxfId="1166"/>
    <tableColumn id="15" xr3:uid="{00000000-0010-0000-0000-00000F000000}" name="Beoordeeld door:" dataDxfId="1165"/>
    <tableColumn id="14" xr3:uid="{00000000-0010-0000-0000-00000E000000}" name="Bevindingen:" dataDxfId="1164"/>
    <tableColumn id="12" xr3:uid="{00000000-0010-0000-0000-00000C000000}" name="Kans" dataDxfId="1163"/>
    <tableColumn id="11" xr3:uid="{00000000-0010-0000-0000-00000B000000}" name="Effect" dataDxfId="1162"/>
    <tableColumn id="13" xr3:uid="{00000000-0010-0000-0000-00000D000000}" name="Risico" dataDxfId="1161">
      <calculatedColumnFormula>Tabel2[[#This Row],[Kans]]*Tabel2[[#This Row],[Effect]]</calculatedColumnFormula>
    </tableColumn>
    <tableColumn id="6" xr3:uid="{00000000-0010-0000-0000-000006000000}" name="Aanvullende actie (bij score &gt; 5)" dataDxfId="1160"/>
    <tableColumn id="7" xr3:uid="{00000000-0010-0000-0000-000007000000}" name="Verantwoordelijke voor actie:" dataDxfId="1159"/>
    <tableColumn id="8" xr3:uid="{00000000-0010-0000-0000-000008000000}" name="Deadline:" dataDxfId="1158"/>
    <tableColumn id="9" xr3:uid="{00000000-0010-0000-0000-000009000000}" name="Status:" dataDxfId="1157"/>
    <tableColumn id="18" xr3:uid="{00000000-0010-0000-0000-000012000000}" name="Opmerking(en)" dataDxfId="115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82" totalsRowShown="0" headerRowDxfId="948" headerRowBorderDxfId="947" tableBorderDxfId="946" totalsRowBorderDxfId="945">
  <autoFilter ref="A3:M82" xr:uid="{00000000-0009-0000-0100-000001000000}"/>
  <tableColumns count="13">
    <tableColumn id="1" xr3:uid="{00000000-0010-0000-0100-000001000000}" name="Nr." dataDxfId="944"/>
    <tableColumn id="2" xr3:uid="{00000000-0010-0000-0100-000002000000}" name="Onderwerp:" dataDxfId="943"/>
    <tableColumn id="3" xr3:uid="{00000000-0010-0000-0100-000003000000}" name="Risico beoordeeld?" dataDxfId="942"/>
    <tableColumn id="4" xr3:uid="{00000000-0010-0000-0100-000004000000}" name="Beoordeeld door:" dataDxfId="941"/>
    <tableColumn id="5" xr3:uid="{00000000-0010-0000-0100-000005000000}" name="Bevindingen:" dataDxfId="940"/>
    <tableColumn id="13" xr3:uid="{00000000-0010-0000-0100-00000D000000}" name="Kans" dataDxfId="939"/>
    <tableColumn id="12" xr3:uid="{00000000-0010-0000-0100-00000C000000}" name="Effect" dataDxfId="938"/>
    <tableColumn id="11" xr3:uid="{00000000-0010-0000-0100-00000B000000}" name="Risico" dataDxfId="937">
      <calculatedColumnFormula>Tabel1[[#This Row],[Kans]]*Tabel1[[#This Row],[Effect]]</calculatedColumnFormula>
    </tableColumn>
    <tableColumn id="6" xr3:uid="{00000000-0010-0000-0100-000006000000}" name="Aanvullende actie (bij score &gt; 5)" dataDxfId="936"/>
    <tableColumn id="7" xr3:uid="{00000000-0010-0000-0100-000007000000}" name="Verantwoordelijke voor actie:" dataDxfId="935"/>
    <tableColumn id="8" xr3:uid="{00000000-0010-0000-0100-000008000000}" name="Deadline:" dataDxfId="934"/>
    <tableColumn id="9" xr3:uid="{00000000-0010-0000-0100-000009000000}" name="Status:" dataDxfId="933"/>
    <tableColumn id="16" xr3:uid="{00000000-0010-0000-0100-000010000000}" name="Opmerking(en)" dataDxfId="93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el210" displayName="Tabel210" ref="A3:M21" totalsRowShown="0" headerRowDxfId="849" headerRowBorderDxfId="848" tableBorderDxfId="847" totalsRowBorderDxfId="846">
  <autoFilter ref="A3:M21" xr:uid="{00000000-0009-0000-0100-000009000000}"/>
  <tableColumns count="13">
    <tableColumn id="1" xr3:uid="{00000000-0010-0000-0200-000001000000}" name="Nr." dataDxfId="845"/>
    <tableColumn id="2" xr3:uid="{00000000-0010-0000-0200-000002000000}" name="Onderwerp:" dataDxfId="844"/>
    <tableColumn id="3" xr3:uid="{00000000-0010-0000-0200-000003000000}" name="Risico beoordeeld?" dataDxfId="843"/>
    <tableColumn id="15" xr3:uid="{00000000-0010-0000-0200-00000F000000}" name="Beoordeeld door:" dataDxfId="842"/>
    <tableColumn id="14" xr3:uid="{00000000-0010-0000-0200-00000E000000}" name="Bevindingen:" dataDxfId="841"/>
    <tableColumn id="12" xr3:uid="{00000000-0010-0000-0200-00000C000000}" name="Kans" dataDxfId="840"/>
    <tableColumn id="11" xr3:uid="{00000000-0010-0000-0200-00000B000000}" name="Effect" dataDxfId="839"/>
    <tableColumn id="13" xr3:uid="{00000000-0010-0000-0200-00000D000000}" name="Risico" dataDxfId="838">
      <calculatedColumnFormula>Tabel210[[#This Row],[Kans]]*Tabel210[[#This Row],[Effect]]</calculatedColumnFormula>
    </tableColumn>
    <tableColumn id="6" xr3:uid="{00000000-0010-0000-0200-000006000000}" name="Aanvullende actie (bij score &gt; 5)" dataDxfId="837"/>
    <tableColumn id="7" xr3:uid="{00000000-0010-0000-0200-000007000000}" name="Verantwoordelijke voor actie:" dataDxfId="836"/>
    <tableColumn id="8" xr3:uid="{00000000-0010-0000-0200-000008000000}" name="Deadline:" dataDxfId="835"/>
    <tableColumn id="9" xr3:uid="{00000000-0010-0000-0200-000009000000}" name="Status:" dataDxfId="834"/>
    <tableColumn id="18" xr3:uid="{00000000-0010-0000-0200-000012000000}" name="Opmerking(en)" dataDxfId="83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el21011" displayName="Tabel21011" ref="A3:M17" totalsRowShown="0" headerRowDxfId="776" headerRowBorderDxfId="775" tableBorderDxfId="774" totalsRowBorderDxfId="773">
  <autoFilter ref="A3:M17" xr:uid="{00000000-0009-0000-0100-00000A000000}"/>
  <tableColumns count="13">
    <tableColumn id="1" xr3:uid="{00000000-0010-0000-0300-000001000000}" name="Nr." dataDxfId="772"/>
    <tableColumn id="2" xr3:uid="{00000000-0010-0000-0300-000002000000}" name="Onderwerp:" dataDxfId="771"/>
    <tableColumn id="3" xr3:uid="{00000000-0010-0000-0300-000003000000}" name="Risico beoordeeld?" dataDxfId="770"/>
    <tableColumn id="15" xr3:uid="{00000000-0010-0000-0300-00000F000000}" name="Beoordeeld door:" dataDxfId="769"/>
    <tableColumn id="14" xr3:uid="{00000000-0010-0000-0300-00000E000000}" name="Bevindingen:" dataDxfId="768"/>
    <tableColumn id="12" xr3:uid="{00000000-0010-0000-0300-00000C000000}" name="Kans" dataDxfId="767"/>
    <tableColumn id="11" xr3:uid="{00000000-0010-0000-0300-00000B000000}" name="Effect" dataDxfId="766"/>
    <tableColumn id="13" xr3:uid="{00000000-0010-0000-0300-00000D000000}" name="Risico" dataDxfId="765">
      <calculatedColumnFormula>Tabel21011[[#This Row],[Kans]]*Tabel21011[[#This Row],[Effect]]</calculatedColumnFormula>
    </tableColumn>
    <tableColumn id="6" xr3:uid="{00000000-0010-0000-0300-000006000000}" name="Aanvullende actie (bij score &gt; 5)" dataDxfId="764"/>
    <tableColumn id="7" xr3:uid="{00000000-0010-0000-0300-000007000000}" name="Verantwoordelijke voor actie:" dataDxfId="763"/>
    <tableColumn id="8" xr3:uid="{00000000-0010-0000-0300-000008000000}" name="Deadline:" dataDxfId="762"/>
    <tableColumn id="9" xr3:uid="{00000000-0010-0000-0300-000009000000}" name="Status:" dataDxfId="761"/>
    <tableColumn id="18" xr3:uid="{00000000-0010-0000-0300-000012000000}" name="Opmerking(en)" dataDxfId="76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el2101112" displayName="Tabel2101112" ref="A3:M40" totalsRowShown="0" headerRowDxfId="642" headerRowBorderDxfId="641" tableBorderDxfId="640" totalsRowBorderDxfId="639">
  <autoFilter ref="A3:M40" xr:uid="{00000000-0009-0000-0100-00000B000000}"/>
  <tableColumns count="13">
    <tableColumn id="1" xr3:uid="{00000000-0010-0000-0400-000001000000}" name="Nr." dataDxfId="638"/>
    <tableColumn id="2" xr3:uid="{00000000-0010-0000-0400-000002000000}" name="Onderwerp:" dataDxfId="637"/>
    <tableColumn id="3" xr3:uid="{00000000-0010-0000-0400-000003000000}" name="Risico beoordeeld?" dataDxfId="636"/>
    <tableColumn id="15" xr3:uid="{00000000-0010-0000-0400-00000F000000}" name="Beoordeeld door:" dataDxfId="635"/>
    <tableColumn id="14" xr3:uid="{00000000-0010-0000-0400-00000E000000}" name="Bevindingen:" dataDxfId="634"/>
    <tableColumn id="12" xr3:uid="{00000000-0010-0000-0400-00000C000000}" name="Kans" dataDxfId="633"/>
    <tableColumn id="11" xr3:uid="{00000000-0010-0000-0400-00000B000000}" name="Effect" dataDxfId="632"/>
    <tableColumn id="13" xr3:uid="{00000000-0010-0000-0400-00000D000000}" name="Risico" dataDxfId="631">
      <calculatedColumnFormula>Tabel2101112[[#This Row],[Kans]]*Tabel2101112[[#This Row],[Effect]]</calculatedColumnFormula>
    </tableColumn>
    <tableColumn id="6" xr3:uid="{00000000-0010-0000-0400-000006000000}" name="Aanvullende actie (bij score &gt; 5)" dataDxfId="630"/>
    <tableColumn id="7" xr3:uid="{00000000-0010-0000-0400-000007000000}" name="Verantwoordelijke voor actie:" dataDxfId="629"/>
    <tableColumn id="8" xr3:uid="{00000000-0010-0000-0400-000008000000}" name="Deadline:" dataDxfId="628"/>
    <tableColumn id="9" xr3:uid="{00000000-0010-0000-0400-000009000000}" name="Status:" dataDxfId="627"/>
    <tableColumn id="18" xr3:uid="{00000000-0010-0000-0400-000012000000}" name="Opmerking(en)" dataDxfId="62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5000000}" name="Tabel210111213" displayName="Tabel210111213" ref="A3:M55" totalsRowShown="0" headerRowDxfId="460" headerRowBorderDxfId="459" tableBorderDxfId="458" totalsRowBorderDxfId="457">
  <autoFilter ref="A3:M55" xr:uid="{00000000-0009-0000-0100-00000C000000}"/>
  <tableColumns count="13">
    <tableColumn id="1" xr3:uid="{00000000-0010-0000-0500-000001000000}" name="Nr." dataDxfId="456"/>
    <tableColumn id="2" xr3:uid="{00000000-0010-0000-0500-000002000000}" name="Onderwerp:" dataDxfId="455"/>
    <tableColumn id="3" xr3:uid="{00000000-0010-0000-0500-000003000000}" name="Risico beoordeeld?" dataDxfId="454"/>
    <tableColumn id="15" xr3:uid="{00000000-0010-0000-0500-00000F000000}" name="Beoordeeld door:" dataDxfId="453"/>
    <tableColumn id="14" xr3:uid="{00000000-0010-0000-0500-00000E000000}" name="Bevindingen:" dataDxfId="452"/>
    <tableColumn id="12" xr3:uid="{00000000-0010-0000-0500-00000C000000}" name="Kans" dataDxfId="451"/>
    <tableColumn id="11" xr3:uid="{00000000-0010-0000-0500-00000B000000}" name="Effect" dataDxfId="450"/>
    <tableColumn id="13" xr3:uid="{00000000-0010-0000-0500-00000D000000}" name="Risico" dataDxfId="449">
      <calculatedColumnFormula>Tabel210111213[[#This Row],[Kans]]*Tabel210111213[[#This Row],[Effect]]</calculatedColumnFormula>
    </tableColumn>
    <tableColumn id="6" xr3:uid="{00000000-0010-0000-0500-000006000000}" name="Aanvullende actie (bij score &gt; 5)" dataDxfId="448"/>
    <tableColumn id="7" xr3:uid="{00000000-0010-0000-0500-000007000000}" name="Verantwoordelijke voor actie:" dataDxfId="447"/>
    <tableColumn id="8" xr3:uid="{00000000-0010-0000-0500-000008000000}" name="Deadline:" dataDxfId="446"/>
    <tableColumn id="9" xr3:uid="{00000000-0010-0000-0500-000009000000}" name="Status:" dataDxfId="445"/>
    <tableColumn id="18" xr3:uid="{00000000-0010-0000-0500-000012000000}" name="Opmerking(en)" dataDxfId="44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Tabel21011121314" displayName="Tabel21011121314" ref="A3:M153" totalsRowShown="0" headerRowDxfId="189" headerRowBorderDxfId="188" tableBorderDxfId="187" totalsRowBorderDxfId="186">
  <autoFilter ref="A3:M153" xr:uid="{00000000-0009-0000-0100-00000D000000}"/>
  <tableColumns count="13">
    <tableColumn id="1" xr3:uid="{00000000-0010-0000-0600-000001000000}" name="Nr." dataDxfId="185"/>
    <tableColumn id="2" xr3:uid="{00000000-0010-0000-0600-000002000000}" name="Onderwerp:" dataDxfId="184"/>
    <tableColumn id="3" xr3:uid="{00000000-0010-0000-0600-000003000000}" name="Risico beoordeeld?" dataDxfId="183"/>
    <tableColumn id="15" xr3:uid="{00000000-0010-0000-0600-00000F000000}" name="Beoordeeld door:" dataDxfId="182"/>
    <tableColumn id="14" xr3:uid="{00000000-0010-0000-0600-00000E000000}" name="Bevindingen:" dataDxfId="181"/>
    <tableColumn id="12" xr3:uid="{00000000-0010-0000-0600-00000C000000}" name="Kans" dataDxfId="180"/>
    <tableColumn id="11" xr3:uid="{00000000-0010-0000-0600-00000B000000}" name="Effect" dataDxfId="179"/>
    <tableColumn id="13" xr3:uid="{00000000-0010-0000-0600-00000D000000}" name="Risico" dataDxfId="178">
      <calculatedColumnFormula>Tabel21011121314[[#This Row],[Kans]]*Tabel21011121314[[#This Row],[Effect]]</calculatedColumnFormula>
    </tableColumn>
    <tableColumn id="6" xr3:uid="{00000000-0010-0000-0600-000006000000}" name="Aanvullende actie (bij score &gt; 5)" dataDxfId="177"/>
    <tableColumn id="7" xr3:uid="{00000000-0010-0000-0600-000007000000}" name="Verantwoordelijke voor actie:" dataDxfId="176"/>
    <tableColumn id="8" xr3:uid="{00000000-0010-0000-0600-000008000000}" name="Deadline:" dataDxfId="175"/>
    <tableColumn id="9" xr3:uid="{00000000-0010-0000-0600-000009000000}" name="Status:" dataDxfId="174"/>
    <tableColumn id="18" xr3:uid="{00000000-0010-0000-0600-000012000000}" name="Opmerking(en)" dataDxfId="17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el210111213144" displayName="Tabel210111213144" ref="A3:M148" totalsRowShown="0" headerRowDxfId="16" headerRowBorderDxfId="15" tableBorderDxfId="14" totalsRowBorderDxfId="13">
  <autoFilter ref="A3:M148" xr:uid="{00000000-0009-0000-0100-000003000000}"/>
  <sortState xmlns:xlrd2="http://schemas.microsoft.com/office/spreadsheetml/2017/richdata2" ref="A4:M149">
    <sortCondition descending="1" ref="H3:H149"/>
  </sortState>
  <tableColumns count="13">
    <tableColumn id="1" xr3:uid="{00000000-0010-0000-0700-000001000000}" name="Nr." dataDxfId="12"/>
    <tableColumn id="2" xr3:uid="{00000000-0010-0000-0700-000002000000}" name="Onderwerp:" dataDxfId="11"/>
    <tableColumn id="3" xr3:uid="{00000000-0010-0000-0700-000003000000}" name="Risico beoordeeld?" dataDxfId="10"/>
    <tableColumn id="15" xr3:uid="{00000000-0010-0000-0700-00000F000000}" name="Beoordeeld door:" dataDxfId="9"/>
    <tableColumn id="14" xr3:uid="{00000000-0010-0000-0700-00000E000000}" name="Bevindingen:" dataDxfId="8"/>
    <tableColumn id="12" xr3:uid="{00000000-0010-0000-0700-00000C000000}" name="Kans" dataDxfId="7"/>
    <tableColumn id="11" xr3:uid="{00000000-0010-0000-0700-00000B000000}" name="Effect" dataDxfId="6"/>
    <tableColumn id="13" xr3:uid="{00000000-0010-0000-0700-00000D000000}" name="Risico" dataDxfId="5">
      <calculatedColumnFormula>Tabel210111213144[[#This Row],[Kans]]*Tabel210111213144[[#This Row],[Effect]]</calculatedColumnFormula>
    </tableColumn>
    <tableColumn id="6" xr3:uid="{00000000-0010-0000-0700-000006000000}" name="Aanvullende actie (bij score &gt; 5)" dataDxfId="4"/>
    <tableColumn id="7" xr3:uid="{00000000-0010-0000-0700-000007000000}" name="Verantwoordelijke voor actie:" dataDxfId="3"/>
    <tableColumn id="8" xr3:uid="{00000000-0010-0000-0700-000008000000}" name="Deadline:" dataDxfId="2"/>
    <tableColumn id="9" xr3:uid="{00000000-0010-0000-0700-000009000000}" name="Status:" dataDxfId="1"/>
    <tableColumn id="18" xr3:uid="{00000000-0010-0000-0700-000012000000}" name="Opmerking(en)" dataDxfId="0"/>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microsoft.com/office/2007/relationships/slicer" Target="../slicers/slicer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microsoft.com/office/2007/relationships/slicer" Target="../slicers/slicer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microsoft.com/office/2007/relationships/slicer" Target="../slicers/slicer4.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5.xml"/><Relationship Id="rId5" Type="http://schemas.microsoft.com/office/2007/relationships/slicer" Target="../slicers/slicer5.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6.xml"/><Relationship Id="rId5" Type="http://schemas.microsoft.com/office/2007/relationships/slicer" Target="../slicers/slicer6.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7.xml"/><Relationship Id="rId5" Type="http://schemas.microsoft.com/office/2007/relationships/slicer" Target="../slicers/slicer7.xm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8.xml"/><Relationship Id="rId5" Type="http://schemas.microsoft.com/office/2007/relationships/slicer" Target="../slicers/slicer8.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tabSelected="1" view="pageBreakPreview" zoomScaleNormal="100" zoomScaleSheetLayoutView="100" workbookViewId="0">
      <selection activeCell="B10" sqref="B10:E10"/>
    </sheetView>
  </sheetViews>
  <sheetFormatPr defaultRowHeight="15" x14ac:dyDescent="0.25"/>
  <cols>
    <col min="1" max="1" width="44.85546875" style="5" bestFit="1" customWidth="1"/>
    <col min="2" max="5" width="11.7109375" customWidth="1"/>
    <col min="6" max="10" width="15.7109375" customWidth="1"/>
  </cols>
  <sheetData>
    <row r="1" spans="1:10" x14ac:dyDescent="0.25">
      <c r="A1" s="79" t="s">
        <v>728</v>
      </c>
      <c r="B1" s="79"/>
      <c r="C1" s="79"/>
      <c r="D1" s="79"/>
      <c r="E1" s="79"/>
      <c r="F1" s="78"/>
      <c r="G1" s="78"/>
      <c r="H1" s="78"/>
      <c r="I1" s="78"/>
      <c r="J1" s="78"/>
    </row>
    <row r="2" spans="1:10" x14ac:dyDescent="0.25">
      <c r="A2" s="4" t="s">
        <v>698</v>
      </c>
      <c r="B2" s="74"/>
      <c r="C2" s="74"/>
      <c r="D2" s="74"/>
      <c r="E2" s="74"/>
      <c r="F2" s="78"/>
      <c r="G2" s="78"/>
      <c r="H2" s="78"/>
      <c r="I2" s="78"/>
      <c r="J2" s="78"/>
    </row>
    <row r="3" spans="1:10" x14ac:dyDescent="0.25">
      <c r="A3" s="4" t="s">
        <v>699</v>
      </c>
      <c r="B3" s="82"/>
      <c r="C3" s="74"/>
      <c r="D3" s="74"/>
      <c r="E3" s="74"/>
      <c r="F3" s="78"/>
      <c r="G3" s="78"/>
      <c r="H3" s="78"/>
      <c r="I3" s="78"/>
      <c r="J3" s="78"/>
    </row>
    <row r="4" spans="1:10" x14ac:dyDescent="0.25">
      <c r="A4" s="84"/>
      <c r="B4" s="85"/>
      <c r="C4" s="85"/>
      <c r="D4" s="85"/>
      <c r="E4" s="86"/>
      <c r="F4" s="78"/>
      <c r="G4" s="78"/>
      <c r="H4" s="78"/>
      <c r="I4" s="78"/>
      <c r="J4" s="78"/>
    </row>
    <row r="5" spans="1:10" x14ac:dyDescent="0.25">
      <c r="A5" s="4" t="s">
        <v>700</v>
      </c>
      <c r="B5" s="83"/>
      <c r="C5" s="83"/>
      <c r="D5" s="83"/>
      <c r="E5" s="83"/>
      <c r="F5" s="78"/>
      <c r="G5" s="78"/>
      <c r="H5" s="78"/>
      <c r="I5" s="78"/>
      <c r="J5" s="78"/>
    </row>
    <row r="6" spans="1:10" x14ac:dyDescent="0.25">
      <c r="A6" s="4" t="s">
        <v>178</v>
      </c>
      <c r="B6" s="74"/>
      <c r="C6" s="74"/>
      <c r="D6" s="74"/>
      <c r="E6" s="74"/>
      <c r="F6" s="78"/>
      <c r="G6" s="78"/>
      <c r="H6" s="78"/>
      <c r="I6" s="78"/>
      <c r="J6" s="78"/>
    </row>
    <row r="7" spans="1:10" x14ac:dyDescent="0.25">
      <c r="A7" s="4" t="s">
        <v>179</v>
      </c>
      <c r="B7" s="82"/>
      <c r="C7" s="74"/>
      <c r="D7" s="74"/>
      <c r="E7" s="74"/>
      <c r="F7" s="78"/>
      <c r="G7" s="78"/>
      <c r="H7" s="78"/>
      <c r="I7" s="78"/>
      <c r="J7" s="78"/>
    </row>
    <row r="8" spans="1:10" x14ac:dyDescent="0.25">
      <c r="A8" s="80"/>
      <c r="B8" s="80"/>
      <c r="C8" s="80"/>
      <c r="D8" s="80"/>
      <c r="E8" s="80"/>
      <c r="F8" s="78"/>
      <c r="G8" s="78"/>
      <c r="H8" s="78"/>
      <c r="I8" s="78"/>
      <c r="J8" s="78"/>
    </row>
    <row r="9" spans="1:10" s="6" customFormat="1" ht="60" customHeight="1" x14ac:dyDescent="0.25">
      <c r="A9" s="4" t="s">
        <v>729</v>
      </c>
      <c r="B9" s="87"/>
      <c r="C9" s="88"/>
      <c r="D9" s="88"/>
      <c r="E9" s="88"/>
      <c r="F9" s="78"/>
      <c r="G9" s="78"/>
      <c r="H9" s="78"/>
      <c r="I9" s="78"/>
      <c r="J9" s="78"/>
    </row>
    <row r="10" spans="1:10" ht="75" customHeight="1" x14ac:dyDescent="0.25">
      <c r="A10" s="4" t="s">
        <v>701</v>
      </c>
      <c r="B10" s="87"/>
      <c r="C10" s="88"/>
      <c r="D10" s="88"/>
      <c r="E10" s="88"/>
      <c r="F10" s="78"/>
      <c r="G10" s="78"/>
      <c r="H10" s="78"/>
      <c r="I10" s="78"/>
      <c r="J10" s="78"/>
    </row>
    <row r="11" spans="1:10" s="8" customFormat="1" x14ac:dyDescent="0.25">
      <c r="A11" s="80"/>
      <c r="B11" s="80"/>
      <c r="C11" s="80"/>
      <c r="D11" s="80"/>
      <c r="E11" s="80"/>
      <c r="F11" s="78"/>
      <c r="G11" s="78"/>
      <c r="H11" s="78"/>
      <c r="I11" s="78"/>
      <c r="J11" s="78"/>
    </row>
    <row r="12" spans="1:10" x14ac:dyDescent="0.25">
      <c r="A12" s="81" t="s">
        <v>702</v>
      </c>
      <c r="B12" s="81"/>
      <c r="C12" s="81"/>
      <c r="D12" s="81"/>
      <c r="E12" s="81"/>
      <c r="F12" s="78"/>
      <c r="G12" s="78"/>
      <c r="H12" s="78"/>
      <c r="I12" s="78"/>
      <c r="J12" s="78"/>
    </row>
    <row r="13" spans="1:10" s="8" customFormat="1" x14ac:dyDescent="0.25">
      <c r="A13" s="7"/>
      <c r="B13" s="11" t="s">
        <v>704</v>
      </c>
      <c r="C13" s="11" t="s">
        <v>697</v>
      </c>
      <c r="D13" s="11" t="s">
        <v>705</v>
      </c>
      <c r="E13" s="75"/>
      <c r="F13" s="78"/>
      <c r="G13" s="78"/>
      <c r="H13" s="78"/>
      <c r="I13" s="78"/>
      <c r="J13" s="78"/>
    </row>
    <row r="14" spans="1:10" s="8" customFormat="1" x14ac:dyDescent="0.25">
      <c r="A14" s="12" t="s">
        <v>706</v>
      </c>
      <c r="B14" s="9">
        <f>'1. Evenementen'!C35</f>
        <v>30</v>
      </c>
      <c r="C14" s="9">
        <f>'1. Evenementen'!C36</f>
        <v>0</v>
      </c>
      <c r="D14" s="10">
        <f>'1. Evenementen'!C39</f>
        <v>0</v>
      </c>
      <c r="E14" s="76"/>
      <c r="F14" s="78"/>
      <c r="G14" s="78"/>
      <c r="H14" s="78"/>
      <c r="I14" s="78"/>
      <c r="J14" s="78"/>
    </row>
    <row r="15" spans="1:10" s="8" customFormat="1" x14ac:dyDescent="0.25">
      <c r="A15" s="12" t="s">
        <v>707</v>
      </c>
      <c r="B15" s="9">
        <f>'2. Gebouwen en accommodaties'!C84</f>
        <v>68</v>
      </c>
      <c r="C15" s="9">
        <f>'2. Gebouwen en accommodaties'!C85</f>
        <v>0</v>
      </c>
      <c r="D15" s="10">
        <f>'2. Gebouwen en accommodaties'!C88</f>
        <v>0</v>
      </c>
      <c r="E15" s="76"/>
      <c r="F15" s="78"/>
      <c r="G15" s="78"/>
      <c r="H15" s="78"/>
      <c r="I15" s="78"/>
      <c r="J15" s="78"/>
    </row>
    <row r="16" spans="1:10" s="8" customFormat="1" x14ac:dyDescent="0.25">
      <c r="A16" s="12" t="s">
        <v>708</v>
      </c>
      <c r="B16" s="9">
        <f>'3. Bedrijfshulpverlening'!C23</f>
        <v>16</v>
      </c>
      <c r="C16" s="9">
        <f>'3. Bedrijfshulpverlening'!C24</f>
        <v>0</v>
      </c>
      <c r="D16" s="10">
        <f>'3. Bedrijfshulpverlening'!C27</f>
        <v>0</v>
      </c>
      <c r="E16" s="76"/>
      <c r="F16" s="78"/>
      <c r="G16" s="78"/>
      <c r="H16" s="78"/>
      <c r="I16" s="78"/>
      <c r="J16" s="78"/>
    </row>
    <row r="17" spans="1:10" s="8" customFormat="1" x14ac:dyDescent="0.25">
      <c r="A17" s="12" t="s">
        <v>709</v>
      </c>
      <c r="B17" s="9">
        <f>'4. Noodsituaties'!C19</f>
        <v>14</v>
      </c>
      <c r="C17" s="9">
        <f>'4. Noodsituaties'!C20</f>
        <v>0</v>
      </c>
      <c r="D17" s="10">
        <f>'4. Noodsituaties'!C23</f>
        <v>0</v>
      </c>
      <c r="E17" s="76"/>
      <c r="F17" s="78"/>
      <c r="G17" s="78"/>
      <c r="H17" s="78"/>
      <c r="I17" s="78"/>
      <c r="J17" s="78"/>
    </row>
    <row r="18" spans="1:10" s="8" customFormat="1" x14ac:dyDescent="0.25">
      <c r="A18" s="12" t="s">
        <v>710</v>
      </c>
      <c r="B18" s="9">
        <f>'5. Veiligheidsrisico''s'!C42</f>
        <v>30</v>
      </c>
      <c r="C18" s="9">
        <f>'5. Veiligheidsrisico''s'!C43</f>
        <v>0</v>
      </c>
      <c r="D18" s="10">
        <f>'5. Veiligheidsrisico''s'!C46</f>
        <v>0</v>
      </c>
      <c r="E18" s="76"/>
      <c r="F18" s="78"/>
      <c r="G18" s="78"/>
      <c r="H18" s="78"/>
      <c r="I18" s="78"/>
      <c r="J18" s="78"/>
    </row>
    <row r="19" spans="1:10" s="8" customFormat="1" x14ac:dyDescent="0.25">
      <c r="A19" s="12" t="s">
        <v>711</v>
      </c>
      <c r="B19" s="9">
        <f>'6. Sportspecifieke risico''s'!C57</f>
        <v>39</v>
      </c>
      <c r="C19" s="9">
        <f>'6. Sportspecifieke risico''s'!C58</f>
        <v>0</v>
      </c>
      <c r="D19" s="10">
        <f>'6. Sportspecifieke risico''s'!C61</f>
        <v>0</v>
      </c>
      <c r="E19" s="76"/>
      <c r="F19" s="78"/>
      <c r="G19" s="78"/>
      <c r="H19" s="78"/>
      <c r="I19" s="78"/>
      <c r="J19" s="78"/>
    </row>
    <row r="20" spans="1:10" s="8" customFormat="1" x14ac:dyDescent="0.25">
      <c r="A20" s="12" t="s">
        <v>712</v>
      </c>
      <c r="B20" s="9">
        <f>'7. Beleid'!C155</f>
        <v>131</v>
      </c>
      <c r="C20" s="9">
        <f>'7. Beleid'!C156</f>
        <v>0</v>
      </c>
      <c r="D20" s="10">
        <f>'7. Beleid'!C159</f>
        <v>0</v>
      </c>
      <c r="E20" s="77"/>
      <c r="F20" s="78"/>
      <c r="G20" s="78"/>
      <c r="H20" s="78"/>
      <c r="I20" s="78"/>
      <c r="J20" s="78"/>
    </row>
  </sheetData>
  <mergeCells count="14">
    <mergeCell ref="B6:E6"/>
    <mergeCell ref="E13:E20"/>
    <mergeCell ref="F1:J20"/>
    <mergeCell ref="A1:E1"/>
    <mergeCell ref="A11:E11"/>
    <mergeCell ref="B2:E2"/>
    <mergeCell ref="A8:E8"/>
    <mergeCell ref="A12:E12"/>
    <mergeCell ref="B3:E3"/>
    <mergeCell ref="B5:E5"/>
    <mergeCell ref="A4:E4"/>
    <mergeCell ref="B10:E10"/>
    <mergeCell ref="B9:E9"/>
    <mergeCell ref="B7:E7"/>
  </mergeCells>
  <conditionalFormatting sqref="D14">
    <cfRule type="cellIs" dxfId="1270" priority="7" operator="greaterThan">
      <formula>0.9</formula>
    </cfRule>
    <cfRule type="cellIs" dxfId="1269" priority="8" operator="between">
      <formula>0.5</formula>
      <formula>0.9</formula>
    </cfRule>
    <cfRule type="cellIs" dxfId="1268" priority="9" operator="lessThan">
      <formula>0.5</formula>
    </cfRule>
  </conditionalFormatting>
  <conditionalFormatting sqref="D15:D20">
    <cfRule type="cellIs" dxfId="1267" priority="4" operator="greaterThan">
      <formula>0.9</formula>
    </cfRule>
    <cfRule type="cellIs" dxfId="1266" priority="5" operator="between">
      <formula>0.5</formula>
      <formula>0.9</formula>
    </cfRule>
    <cfRule type="cellIs" dxfId="1265" priority="6" operator="lessThan">
      <formula>0.5</formula>
    </cfRule>
  </conditionalFormatting>
  <hyperlinks>
    <hyperlink ref="A14" location="'1. Evenementen'!A1" display="Status risico's &quot;1. Evenementen&quot;" xr:uid="{00000000-0004-0000-0000-000000000000}"/>
    <hyperlink ref="A15" location="'2. Gebouwen en accommodaties'!A1" display="Status risico's &quot;2. Gebouwen en accommodaties&quot;" xr:uid="{00000000-0004-0000-0000-000001000000}"/>
    <hyperlink ref="A16" location="'3. Bedrijfshulpverlening'!A1" display="Status risico's &quot;3. Bedrijfshulpverlening&quot;" xr:uid="{00000000-0004-0000-0000-000002000000}"/>
    <hyperlink ref="A17" location="'4. Noodsituaties'!A1" display="Status risico's &quot;4. Noodsituaties&quot;" xr:uid="{00000000-0004-0000-0000-000003000000}"/>
    <hyperlink ref="A18" location="'5. Veiligheidsrisico''s'!A1" display="Status risico's &quot;5. Veiligheidsrisico's&quot;" xr:uid="{00000000-0004-0000-0000-000004000000}"/>
    <hyperlink ref="A19" location="'6. Sportspecifieke risico''s'!A1" display="Status risico's &quot;6. Sportspecifieke risico's&quot;" xr:uid="{00000000-0004-0000-0000-000005000000}"/>
    <hyperlink ref="A20" location="'7. Beleid'!A1" display="Status risico's &quot;7. Beleid&quot;" xr:uid="{00000000-0004-0000-0000-000006000000}"/>
  </hyperlinks>
  <printOptions horizontalCentered="1"/>
  <pageMargins left="0.70866141732283472" right="0.70866141732283472" top="0.74803149606299213" bottom="0.74803149606299213" header="0.31496062992125984" footer="0.31496062992125984"/>
  <pageSetup paperSize="9" scale="76"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M39"/>
  <sheetViews>
    <sheetView view="pageBreakPreview" zoomScale="55" zoomScaleNormal="85" zoomScaleSheetLayoutView="55" workbookViewId="0">
      <pane ySplit="3" topLeftCell="A4" activePane="bottomLeft" state="frozen"/>
      <selection pane="bottomLeft" activeCell="A4" sqref="A4"/>
    </sheetView>
  </sheetViews>
  <sheetFormatPr defaultRowHeight="15" x14ac:dyDescent="0.25"/>
  <cols>
    <col min="1" max="1" width="5.7109375" customWidth="1"/>
    <col min="2" max="2" width="59.140625" bestFit="1" customWidth="1"/>
    <col min="3" max="3" width="18.85546875" customWidth="1"/>
    <col min="4" max="4" width="17.28515625" customWidth="1"/>
    <col min="5" max="5" width="45.140625" style="2" customWidth="1"/>
    <col min="6" max="8" width="10.7109375" bestFit="1" customWidth="1"/>
    <col min="9" max="9" width="31.5703125" style="2" customWidth="1"/>
    <col min="10" max="10" width="30.42578125" style="1" customWidth="1"/>
    <col min="11" max="11" width="13.5703125" style="3" customWidth="1"/>
    <col min="12" max="12" width="13.5703125" style="1" customWidth="1"/>
    <col min="13" max="13" width="36.85546875" style="2" customWidth="1"/>
  </cols>
  <sheetData>
    <row r="1" spans="1:13" ht="99.95" customHeight="1" x14ac:dyDescent="0.25"/>
    <row r="2" spans="1:13" ht="99.95" customHeight="1" x14ac:dyDescent="0.25">
      <c r="A2" s="89" t="s">
        <v>720</v>
      </c>
      <c r="B2" s="89"/>
      <c r="C2" s="89"/>
      <c r="D2" s="89"/>
      <c r="E2" s="89"/>
      <c r="F2" s="89"/>
      <c r="G2" s="89"/>
      <c r="H2" s="89"/>
      <c r="I2" s="89"/>
      <c r="J2" s="89"/>
      <c r="K2" s="89"/>
      <c r="L2" s="89"/>
      <c r="M2" s="89"/>
    </row>
    <row r="3" spans="1:13" s="31" customFormat="1" ht="30" customHeight="1" thickBot="1" x14ac:dyDescent="0.3">
      <c r="A3" s="45" t="s">
        <v>3</v>
      </c>
      <c r="B3" s="45" t="s">
        <v>36</v>
      </c>
      <c r="C3" s="45" t="s">
        <v>0</v>
      </c>
      <c r="D3" s="45" t="s">
        <v>582</v>
      </c>
      <c r="E3" s="45" t="s">
        <v>2</v>
      </c>
      <c r="F3" s="45" t="s">
        <v>578</v>
      </c>
      <c r="G3" s="45" t="s">
        <v>579</v>
      </c>
      <c r="H3" s="45" t="s">
        <v>580</v>
      </c>
      <c r="I3" s="45" t="s">
        <v>703</v>
      </c>
      <c r="J3" s="45" t="s">
        <v>583</v>
      </c>
      <c r="K3" s="46" t="s">
        <v>6</v>
      </c>
      <c r="L3" s="45" t="s">
        <v>5</v>
      </c>
      <c r="M3" s="45" t="s">
        <v>584</v>
      </c>
    </row>
    <row r="4" spans="1:13" ht="60.75" thickBot="1" x14ac:dyDescent="0.3">
      <c r="A4" s="13" t="s">
        <v>4</v>
      </c>
      <c r="B4" s="14" t="s">
        <v>534</v>
      </c>
      <c r="C4" s="15"/>
      <c r="D4" s="15"/>
      <c r="E4" s="14"/>
      <c r="F4" s="55"/>
      <c r="G4" s="17"/>
      <c r="H4" s="15">
        <f>Tabel2[[#This Row],[Kans]]*Tabel2[[#This Row],[Effect]]</f>
        <v>0</v>
      </c>
      <c r="I4" s="14"/>
      <c r="J4" s="15"/>
      <c r="K4" s="18"/>
      <c r="L4" s="15"/>
      <c r="M4" s="14"/>
    </row>
    <row r="5" spans="1:13" ht="60.75" thickBot="1" x14ac:dyDescent="0.3">
      <c r="A5" s="13" t="s">
        <v>7</v>
      </c>
      <c r="B5" s="14" t="s">
        <v>535</v>
      </c>
      <c r="C5" s="15"/>
      <c r="D5" s="15"/>
      <c r="E5" s="14"/>
      <c r="F5" s="15"/>
      <c r="G5" s="15"/>
      <c r="H5" s="15">
        <f>Tabel2[[#This Row],[Kans]]*Tabel2[[#This Row],[Effect]]</f>
        <v>0</v>
      </c>
      <c r="I5" s="14"/>
      <c r="J5" s="73"/>
      <c r="K5" s="18"/>
      <c r="L5" s="15"/>
      <c r="M5" s="14"/>
    </row>
    <row r="6" spans="1:13" ht="105.75" thickBot="1" x14ac:dyDescent="0.3">
      <c r="A6" s="13" t="s">
        <v>8</v>
      </c>
      <c r="B6" s="14" t="s">
        <v>536</v>
      </c>
      <c r="C6" s="15"/>
      <c r="D6" s="15"/>
      <c r="E6" s="14"/>
      <c r="F6" s="16"/>
      <c r="G6" s="17"/>
      <c r="H6" s="15">
        <f>Tabel2[[#This Row],[Kans]]*Tabel2[[#This Row],[Effect]]</f>
        <v>0</v>
      </c>
      <c r="I6" s="14"/>
      <c r="J6" s="73"/>
      <c r="K6" s="18"/>
      <c r="L6" s="15"/>
      <c r="M6" s="14"/>
    </row>
    <row r="7" spans="1:13" ht="60.75" thickBot="1" x14ac:dyDescent="0.3">
      <c r="A7" s="13" t="s">
        <v>9</v>
      </c>
      <c r="B7" s="14" t="s">
        <v>537</v>
      </c>
      <c r="C7" s="15"/>
      <c r="D7" s="15"/>
      <c r="E7" s="14"/>
      <c r="F7" s="15"/>
      <c r="G7" s="15"/>
      <c r="H7" s="15">
        <f>Tabel2[[#This Row],[Kans]]*Tabel2[[#This Row],[Effect]]</f>
        <v>0</v>
      </c>
      <c r="I7" s="14"/>
      <c r="J7" s="73"/>
      <c r="K7" s="18"/>
      <c r="L7" s="15"/>
      <c r="M7" s="14"/>
    </row>
    <row r="8" spans="1:13" ht="75.75" thickBot="1" x14ac:dyDescent="0.3">
      <c r="A8" s="13" t="s">
        <v>10</v>
      </c>
      <c r="B8" s="14" t="s">
        <v>538</v>
      </c>
      <c r="C8" s="15"/>
      <c r="D8" s="15"/>
      <c r="E8" s="14"/>
      <c r="F8" s="16"/>
      <c r="G8" s="17"/>
      <c r="H8" s="15">
        <f>Tabel2[[#This Row],[Kans]]*Tabel2[[#This Row],[Effect]]</f>
        <v>0</v>
      </c>
      <c r="I8" s="14"/>
      <c r="J8" s="73"/>
      <c r="K8" s="18"/>
      <c r="L8" s="15"/>
      <c r="M8" s="14"/>
    </row>
    <row r="9" spans="1:13" ht="165.75" thickBot="1" x14ac:dyDescent="0.3">
      <c r="A9" s="13" t="s">
        <v>11</v>
      </c>
      <c r="B9" s="14" t="s">
        <v>539</v>
      </c>
      <c r="C9" s="15"/>
      <c r="D9" s="15"/>
      <c r="E9" s="14"/>
      <c r="F9" s="15"/>
      <c r="G9" s="15"/>
      <c r="H9" s="15">
        <f>Tabel2[[#This Row],[Kans]]*Tabel2[[#This Row],[Effect]]</f>
        <v>0</v>
      </c>
      <c r="I9" s="14"/>
      <c r="J9" s="73"/>
      <c r="K9" s="18"/>
      <c r="L9" s="15"/>
      <c r="M9" s="14"/>
    </row>
    <row r="10" spans="1:13" ht="90.75" thickBot="1" x14ac:dyDescent="0.3">
      <c r="A10" s="13" t="s">
        <v>12</v>
      </c>
      <c r="B10" s="14" t="s">
        <v>540</v>
      </c>
      <c r="C10" s="15"/>
      <c r="D10" s="15"/>
      <c r="E10" s="14"/>
      <c r="F10" s="16"/>
      <c r="G10" s="17"/>
      <c r="H10" s="15">
        <f>Tabel2[[#This Row],[Kans]]*Tabel2[[#This Row],[Effect]]</f>
        <v>0</v>
      </c>
      <c r="I10" s="14"/>
      <c r="J10" s="15"/>
      <c r="K10" s="18"/>
      <c r="L10" s="15"/>
      <c r="M10" s="14"/>
    </row>
    <row r="11" spans="1:13" ht="90.75" thickBot="1" x14ac:dyDescent="0.3">
      <c r="A11" s="13" t="s">
        <v>13</v>
      </c>
      <c r="B11" s="14" t="s">
        <v>541</v>
      </c>
      <c r="C11" s="15"/>
      <c r="D11" s="15"/>
      <c r="E11" s="14"/>
      <c r="F11" s="15"/>
      <c r="G11" s="15"/>
      <c r="H11" s="15">
        <f>Tabel2[[#This Row],[Kans]]*Tabel2[[#This Row],[Effect]]</f>
        <v>0</v>
      </c>
      <c r="I11" s="14"/>
      <c r="J11" s="73"/>
      <c r="K11" s="18"/>
      <c r="L11" s="15"/>
      <c r="M11" s="14"/>
    </row>
    <row r="12" spans="1:13" ht="90.75" thickBot="1" x14ac:dyDescent="0.3">
      <c r="A12" s="13" t="s">
        <v>14</v>
      </c>
      <c r="B12" s="14" t="s">
        <v>542</v>
      </c>
      <c r="C12" s="15"/>
      <c r="D12" s="15"/>
      <c r="E12" s="14"/>
      <c r="F12" s="16"/>
      <c r="G12" s="17"/>
      <c r="H12" s="15">
        <f>Tabel2[[#This Row],[Kans]]*Tabel2[[#This Row],[Effect]]</f>
        <v>0</v>
      </c>
      <c r="I12" s="14"/>
      <c r="J12" s="73"/>
      <c r="K12" s="18"/>
      <c r="L12" s="15"/>
      <c r="M12" s="14"/>
    </row>
    <row r="13" spans="1:13" ht="90.75" thickBot="1" x14ac:dyDescent="0.3">
      <c r="A13" s="13" t="s">
        <v>15</v>
      </c>
      <c r="B13" s="14" t="s">
        <v>543</v>
      </c>
      <c r="C13" s="15"/>
      <c r="D13" s="15"/>
      <c r="E13" s="14"/>
      <c r="F13" s="15"/>
      <c r="G13" s="15"/>
      <c r="H13" s="15">
        <f>Tabel2[[#This Row],[Kans]]*Tabel2[[#This Row],[Effect]]</f>
        <v>0</v>
      </c>
      <c r="I13" s="14"/>
      <c r="J13" s="15"/>
      <c r="K13" s="18"/>
      <c r="L13" s="15"/>
      <c r="M13" s="14"/>
    </row>
    <row r="14" spans="1:13" ht="90.75" thickBot="1" x14ac:dyDescent="0.3">
      <c r="A14" s="13" t="s">
        <v>16</v>
      </c>
      <c r="B14" s="14" t="s">
        <v>545</v>
      </c>
      <c r="C14" s="15"/>
      <c r="D14" s="15"/>
      <c r="E14" s="14"/>
      <c r="F14" s="16"/>
      <c r="G14" s="17"/>
      <c r="H14" s="15">
        <f>Tabel2[[#This Row],[Kans]]*Tabel2[[#This Row],[Effect]]</f>
        <v>0</v>
      </c>
      <c r="I14" s="14"/>
      <c r="J14" s="73"/>
      <c r="K14" s="18"/>
      <c r="L14" s="15"/>
      <c r="M14" s="14"/>
    </row>
    <row r="15" spans="1:13" ht="90.75" thickBot="1" x14ac:dyDescent="0.3">
      <c r="A15" s="13" t="s">
        <v>17</v>
      </c>
      <c r="B15" s="14" t="s">
        <v>544</v>
      </c>
      <c r="C15" s="15"/>
      <c r="D15" s="15"/>
      <c r="E15" s="14"/>
      <c r="F15" s="15"/>
      <c r="G15" s="15"/>
      <c r="H15" s="15">
        <f>Tabel2[[#This Row],[Kans]]*Tabel2[[#This Row],[Effect]]</f>
        <v>0</v>
      </c>
      <c r="I15" s="14"/>
      <c r="J15" s="73"/>
      <c r="K15" s="18"/>
      <c r="L15" s="15"/>
      <c r="M15" s="14"/>
    </row>
    <row r="16" spans="1:13" ht="105.75" thickBot="1" x14ac:dyDescent="0.3">
      <c r="A16" s="13" t="s">
        <v>18</v>
      </c>
      <c r="B16" s="14" t="s">
        <v>546</v>
      </c>
      <c r="C16" s="15"/>
      <c r="D16" s="15"/>
      <c r="E16" s="14"/>
      <c r="F16" s="16"/>
      <c r="G16" s="17"/>
      <c r="H16" s="15">
        <f>Tabel2[[#This Row],[Kans]]*Tabel2[[#This Row],[Effect]]</f>
        <v>0</v>
      </c>
      <c r="I16" s="14"/>
      <c r="J16" s="15"/>
      <c r="K16" s="18"/>
      <c r="L16" s="15"/>
      <c r="M16" s="14"/>
    </row>
    <row r="17" spans="1:13" ht="90.75" thickBot="1" x14ac:dyDescent="0.3">
      <c r="A17" s="13" t="s">
        <v>19</v>
      </c>
      <c r="B17" s="14" t="s">
        <v>547</v>
      </c>
      <c r="C17" s="15"/>
      <c r="D17" s="15"/>
      <c r="E17" s="14"/>
      <c r="F17" s="15"/>
      <c r="G17" s="15"/>
      <c r="H17" s="15">
        <f>Tabel2[[#This Row],[Kans]]*Tabel2[[#This Row],[Effect]]</f>
        <v>0</v>
      </c>
      <c r="I17" s="14"/>
      <c r="J17" s="15"/>
      <c r="K17" s="18"/>
      <c r="L17" s="15"/>
      <c r="M17" s="14"/>
    </row>
    <row r="18" spans="1:13" ht="90.75" thickBot="1" x14ac:dyDescent="0.3">
      <c r="A18" s="13" t="s">
        <v>20</v>
      </c>
      <c r="B18" s="14" t="s">
        <v>548</v>
      </c>
      <c r="C18" s="15"/>
      <c r="D18" s="15"/>
      <c r="E18" s="14"/>
      <c r="F18" s="16"/>
      <c r="G18" s="17"/>
      <c r="H18" s="15">
        <f>Tabel2[[#This Row],[Kans]]*Tabel2[[#This Row],[Effect]]</f>
        <v>0</v>
      </c>
      <c r="I18" s="14"/>
      <c r="J18" s="73"/>
      <c r="K18" s="18"/>
      <c r="L18" s="15"/>
      <c r="M18" s="14"/>
    </row>
    <row r="19" spans="1:13" ht="135.75" thickBot="1" x14ac:dyDescent="0.3">
      <c r="A19" s="13" t="s">
        <v>21</v>
      </c>
      <c r="B19" s="14" t="s">
        <v>549</v>
      </c>
      <c r="C19" s="15"/>
      <c r="D19" s="15"/>
      <c r="E19" s="14"/>
      <c r="F19" s="15"/>
      <c r="G19" s="15"/>
      <c r="H19" s="15">
        <f>Tabel2[[#This Row],[Kans]]*Tabel2[[#This Row],[Effect]]</f>
        <v>0</v>
      </c>
      <c r="I19" s="14"/>
      <c r="J19" s="73"/>
      <c r="K19" s="18"/>
      <c r="L19" s="15"/>
      <c r="M19" s="14"/>
    </row>
    <row r="20" spans="1:13" ht="105.75" thickBot="1" x14ac:dyDescent="0.3">
      <c r="A20" s="13" t="s">
        <v>22</v>
      </c>
      <c r="B20" s="14" t="s">
        <v>550</v>
      </c>
      <c r="C20" s="15"/>
      <c r="D20" s="15"/>
      <c r="E20" s="14"/>
      <c r="F20" s="16"/>
      <c r="G20" s="17"/>
      <c r="H20" s="15">
        <f>Tabel2[[#This Row],[Kans]]*Tabel2[[#This Row],[Effect]]</f>
        <v>0</v>
      </c>
      <c r="I20" s="14"/>
      <c r="J20" s="73"/>
      <c r="K20" s="18"/>
      <c r="L20" s="15"/>
      <c r="M20" s="14"/>
    </row>
    <row r="21" spans="1:13" ht="105.75" thickBot="1" x14ac:dyDescent="0.3">
      <c r="A21" s="13" t="s">
        <v>23</v>
      </c>
      <c r="B21" s="14" t="s">
        <v>551</v>
      </c>
      <c r="C21" s="15"/>
      <c r="D21" s="15"/>
      <c r="E21" s="14"/>
      <c r="F21" s="15"/>
      <c r="G21" s="15"/>
      <c r="H21" s="15">
        <f>Tabel2[[#This Row],[Kans]]*Tabel2[[#This Row],[Effect]]</f>
        <v>0</v>
      </c>
      <c r="I21" s="14"/>
      <c r="J21" s="73"/>
      <c r="K21" s="18"/>
      <c r="L21" s="15"/>
      <c r="M21" s="14"/>
    </row>
    <row r="22" spans="1:13" ht="75.75" thickBot="1" x14ac:dyDescent="0.3">
      <c r="A22" s="13" t="s">
        <v>24</v>
      </c>
      <c r="B22" s="14" t="s">
        <v>552</v>
      </c>
      <c r="C22" s="15"/>
      <c r="D22" s="15"/>
      <c r="E22" s="14"/>
      <c r="F22" s="16"/>
      <c r="G22" s="17"/>
      <c r="H22" s="15">
        <f>Tabel2[[#This Row],[Kans]]*Tabel2[[#This Row],[Effect]]</f>
        <v>0</v>
      </c>
      <c r="I22" s="14"/>
      <c r="J22" s="73"/>
      <c r="K22" s="18"/>
      <c r="L22" s="15"/>
      <c r="M22" s="14"/>
    </row>
    <row r="23" spans="1:13" ht="120.75" thickBot="1" x14ac:dyDescent="0.3">
      <c r="A23" s="13" t="s">
        <v>25</v>
      </c>
      <c r="B23" s="14" t="s">
        <v>553</v>
      </c>
      <c r="C23" s="15"/>
      <c r="D23" s="15"/>
      <c r="E23" s="14"/>
      <c r="F23" s="15"/>
      <c r="G23" s="15"/>
      <c r="H23" s="15">
        <f>Tabel2[[#This Row],[Kans]]*Tabel2[[#This Row],[Effect]]</f>
        <v>0</v>
      </c>
      <c r="I23" s="14"/>
      <c r="J23" s="73"/>
      <c r="K23" s="18"/>
      <c r="L23" s="15"/>
      <c r="M23" s="14"/>
    </row>
    <row r="24" spans="1:13" ht="90.75" thickBot="1" x14ac:dyDescent="0.3">
      <c r="A24" s="13" t="s">
        <v>26</v>
      </c>
      <c r="B24" s="14" t="s">
        <v>554</v>
      </c>
      <c r="C24" s="15"/>
      <c r="D24" s="15"/>
      <c r="E24" s="14"/>
      <c r="F24" s="16"/>
      <c r="G24" s="17"/>
      <c r="H24" s="15">
        <f>Tabel2[[#This Row],[Kans]]*Tabel2[[#This Row],[Effect]]</f>
        <v>0</v>
      </c>
      <c r="I24" s="14"/>
      <c r="J24" s="73"/>
      <c r="K24" s="18"/>
      <c r="L24" s="15"/>
      <c r="M24" s="14"/>
    </row>
    <row r="25" spans="1:13" ht="60.75" thickBot="1" x14ac:dyDescent="0.3">
      <c r="A25" s="13" t="s">
        <v>27</v>
      </c>
      <c r="B25" s="14" t="s">
        <v>555</v>
      </c>
      <c r="C25" s="15"/>
      <c r="D25" s="15"/>
      <c r="E25" s="14"/>
      <c r="F25" s="15"/>
      <c r="G25" s="15"/>
      <c r="H25" s="15">
        <f>Tabel2[[#This Row],[Kans]]*Tabel2[[#This Row],[Effect]]</f>
        <v>0</v>
      </c>
      <c r="I25" s="14"/>
      <c r="J25" s="73"/>
      <c r="K25" s="18"/>
      <c r="L25" s="15"/>
      <c r="M25" s="14"/>
    </row>
    <row r="26" spans="1:13" ht="120.75" thickBot="1" x14ac:dyDescent="0.3">
      <c r="A26" s="13" t="s">
        <v>28</v>
      </c>
      <c r="B26" s="14" t="s">
        <v>556</v>
      </c>
      <c r="C26" s="15"/>
      <c r="D26" s="15"/>
      <c r="E26" s="14"/>
      <c r="F26" s="16"/>
      <c r="G26" s="17"/>
      <c r="H26" s="15">
        <f>Tabel2[[#This Row],[Kans]]*Tabel2[[#This Row],[Effect]]</f>
        <v>0</v>
      </c>
      <c r="I26" s="14"/>
      <c r="J26" s="73"/>
      <c r="K26" s="18"/>
      <c r="L26" s="15"/>
      <c r="M26" s="14"/>
    </row>
    <row r="27" spans="1:13" ht="90.75" thickBot="1" x14ac:dyDescent="0.3">
      <c r="A27" s="13" t="s">
        <v>29</v>
      </c>
      <c r="B27" s="14" t="s">
        <v>557</v>
      </c>
      <c r="C27" s="15"/>
      <c r="D27" s="15"/>
      <c r="E27" s="14"/>
      <c r="F27" s="15"/>
      <c r="G27" s="15"/>
      <c r="H27" s="15">
        <f>Tabel2[[#This Row],[Kans]]*Tabel2[[#This Row],[Effect]]</f>
        <v>0</v>
      </c>
      <c r="I27" s="14"/>
      <c r="J27" s="73"/>
      <c r="K27" s="18"/>
      <c r="L27" s="15"/>
      <c r="M27" s="14"/>
    </row>
    <row r="28" spans="1:13" ht="90.75" thickBot="1" x14ac:dyDescent="0.3">
      <c r="A28" s="13" t="s">
        <v>30</v>
      </c>
      <c r="B28" s="14" t="s">
        <v>558</v>
      </c>
      <c r="C28" s="15"/>
      <c r="D28" s="15"/>
      <c r="E28" s="14"/>
      <c r="F28" s="16"/>
      <c r="G28" s="17"/>
      <c r="H28" s="15">
        <f>Tabel2[[#This Row],[Kans]]*Tabel2[[#This Row],[Effect]]</f>
        <v>0</v>
      </c>
      <c r="I28" s="14"/>
      <c r="J28" s="73"/>
      <c r="K28" s="18"/>
      <c r="L28" s="15"/>
      <c r="M28" s="14"/>
    </row>
    <row r="29" spans="1:13" ht="120.75" thickBot="1" x14ac:dyDescent="0.3">
      <c r="A29" s="13" t="s">
        <v>31</v>
      </c>
      <c r="B29" s="14" t="s">
        <v>559</v>
      </c>
      <c r="C29" s="15"/>
      <c r="D29" s="15"/>
      <c r="E29" s="14"/>
      <c r="F29" s="15"/>
      <c r="G29" s="15"/>
      <c r="H29" s="15">
        <f>Tabel2[[#This Row],[Kans]]*Tabel2[[#This Row],[Effect]]</f>
        <v>0</v>
      </c>
      <c r="I29" s="14"/>
      <c r="J29" s="73"/>
      <c r="K29" s="18"/>
      <c r="L29" s="15"/>
      <c r="M29" s="14"/>
    </row>
    <row r="30" spans="1:13" ht="105.75" thickBot="1" x14ac:dyDescent="0.3">
      <c r="A30" s="13" t="s">
        <v>32</v>
      </c>
      <c r="B30" s="14" t="s">
        <v>560</v>
      </c>
      <c r="C30" s="15"/>
      <c r="D30" s="15"/>
      <c r="E30" s="14"/>
      <c r="F30" s="16"/>
      <c r="G30" s="17"/>
      <c r="H30" s="15">
        <f>Tabel2[[#This Row],[Kans]]*Tabel2[[#This Row],[Effect]]</f>
        <v>0</v>
      </c>
      <c r="I30" s="14"/>
      <c r="J30" s="73"/>
      <c r="K30" s="18"/>
      <c r="L30" s="15"/>
      <c r="M30" s="14"/>
    </row>
    <row r="31" spans="1:13" ht="75.75" thickBot="1" x14ac:dyDescent="0.3">
      <c r="A31" s="13" t="s">
        <v>33</v>
      </c>
      <c r="B31" s="14" t="s">
        <v>533</v>
      </c>
      <c r="C31" s="15"/>
      <c r="D31" s="15"/>
      <c r="E31" s="14"/>
      <c r="F31" s="15"/>
      <c r="G31" s="15"/>
      <c r="H31" s="15">
        <f>Tabel2[[#This Row],[Kans]]*Tabel2[[#This Row],[Effect]]</f>
        <v>0</v>
      </c>
      <c r="I31" s="14"/>
      <c r="J31" s="73"/>
      <c r="K31" s="18"/>
      <c r="L31" s="15"/>
      <c r="M31" s="14"/>
    </row>
    <row r="32" spans="1:13" ht="90.75" thickBot="1" x14ac:dyDescent="0.3">
      <c r="A32" s="13" t="s">
        <v>34</v>
      </c>
      <c r="B32" s="14" t="s">
        <v>532</v>
      </c>
      <c r="C32" s="15"/>
      <c r="D32" s="15"/>
      <c r="E32" s="14"/>
      <c r="F32" s="16"/>
      <c r="G32" s="17"/>
      <c r="H32" s="15">
        <f>Tabel2[[#This Row],[Kans]]*Tabel2[[#This Row],[Effect]]</f>
        <v>0</v>
      </c>
      <c r="I32" s="14"/>
      <c r="J32" s="15"/>
      <c r="K32" s="18"/>
      <c r="L32" s="15"/>
      <c r="M32" s="14"/>
    </row>
    <row r="33" spans="1:13" ht="75.75" thickBot="1" x14ac:dyDescent="0.3">
      <c r="A33" s="13" t="s">
        <v>35</v>
      </c>
      <c r="B33" s="14" t="s">
        <v>531</v>
      </c>
      <c r="C33" s="15"/>
      <c r="D33" s="15"/>
      <c r="E33" s="14"/>
      <c r="F33" s="15"/>
      <c r="G33" s="15"/>
      <c r="H33" s="15">
        <f>Tabel2[[#This Row],[Kans]]*Tabel2[[#This Row],[Effect]]</f>
        <v>0</v>
      </c>
      <c r="I33" s="14"/>
      <c r="J33" s="73"/>
      <c r="K33" s="18"/>
      <c r="L33" s="15"/>
      <c r="M33" s="14"/>
    </row>
    <row r="34" spans="1:13" ht="15.75" thickBot="1" x14ac:dyDescent="0.3"/>
    <row r="35" spans="1:13" ht="15.75" thickBot="1" x14ac:dyDescent="0.3">
      <c r="B35" s="19" t="s">
        <v>715</v>
      </c>
      <c r="C35" s="13">
        <v>30</v>
      </c>
      <c r="D35" s="13"/>
    </row>
    <row r="36" spans="1:13" ht="15.75" thickBot="1" x14ac:dyDescent="0.3">
      <c r="B36" s="19" t="s">
        <v>713</v>
      </c>
      <c r="C36" s="13">
        <f>COUNTIF(Tabel2[Risico beoordeeld?],D36)</f>
        <v>0</v>
      </c>
      <c r="D36" s="13" t="s">
        <v>581</v>
      </c>
    </row>
    <row r="37" spans="1:13" ht="15.75" thickBot="1" x14ac:dyDescent="0.3">
      <c r="B37" s="19" t="s">
        <v>714</v>
      </c>
      <c r="C37" s="13">
        <f>COUNTIF(Tabel2[Risico beoordeeld?],D37)</f>
        <v>0</v>
      </c>
      <c r="D37" s="13" t="s">
        <v>1</v>
      </c>
    </row>
    <row r="38" spans="1:13" ht="15.75" thickBot="1" x14ac:dyDescent="0.3">
      <c r="B38" s="19" t="s">
        <v>718</v>
      </c>
      <c r="C38" s="13">
        <f>COUNTIF(Tabel2[Risico beoordeeld?],D38)</f>
        <v>0</v>
      </c>
      <c r="D38" s="13" t="s">
        <v>717</v>
      </c>
      <c r="F38" s="1"/>
      <c r="G38" s="1"/>
      <c r="H38" s="1"/>
      <c r="M38"/>
    </row>
    <row r="39" spans="1:13" ht="15.75" thickBot="1" x14ac:dyDescent="0.3">
      <c r="B39" s="19" t="s">
        <v>716</v>
      </c>
      <c r="C39" s="20">
        <f>(C36+C38)/C35</f>
        <v>0</v>
      </c>
      <c r="D39" s="13" t="s">
        <v>697</v>
      </c>
    </row>
  </sheetData>
  <mergeCells count="1">
    <mergeCell ref="A2:M2"/>
  </mergeCells>
  <conditionalFormatting sqref="C1:H1 F3:H3 C34:H37 C3:C33 C40:H1048576 D39:H39">
    <cfRule type="cellIs" dxfId="1264" priority="122" operator="equal">
      <formula>"Nee"</formula>
    </cfRule>
  </conditionalFormatting>
  <conditionalFormatting sqref="L1 L34:L37 L39:L1048576 L3">
    <cfRule type="cellIs" dxfId="1263" priority="118" operator="equal">
      <formula>"Gesloten"</formula>
    </cfRule>
    <cfRule type="cellIs" dxfId="1262" priority="119" operator="equal">
      <formula>"In behandeling"</formula>
    </cfRule>
    <cfRule type="cellIs" dxfId="1261" priority="120" operator="equal">
      <formula>"Open"</formula>
    </cfRule>
  </conditionalFormatting>
  <conditionalFormatting sqref="E5:E33 H4:H33">
    <cfRule type="cellIs" dxfId="1260" priority="96" operator="equal">
      <formula>"Nee"</formula>
    </cfRule>
  </conditionalFormatting>
  <conditionalFormatting sqref="L4:L5 L10 L13 L16 L32">
    <cfRule type="cellIs" dxfId="1259" priority="93" operator="equal">
      <formula>"Gesloten"</formula>
    </cfRule>
    <cfRule type="cellIs" dxfId="1258" priority="94" operator="equal">
      <formula>"In behandeling"</formula>
    </cfRule>
    <cfRule type="cellIs" dxfId="1257" priority="95" operator="equal">
      <formula>"Open"</formula>
    </cfRule>
  </conditionalFormatting>
  <conditionalFormatting sqref="F4">
    <cfRule type="containsBlanks" priority="91">
      <formula>LEN(TRIM(F4))=0</formula>
    </cfRule>
    <cfRule type="containsBlanks" priority="92">
      <formula>LEN(TRIM(F4))=0</formula>
    </cfRule>
  </conditionalFormatting>
  <conditionalFormatting sqref="F5:G5">
    <cfRule type="cellIs" dxfId="1256" priority="90" operator="equal">
      <formula>"Nee"</formula>
    </cfRule>
  </conditionalFormatting>
  <conditionalFormatting sqref="F6 F8 F10 F12 F14 F16 F18 F20 F22 F24 F26 F28 F30 F32">
    <cfRule type="containsBlanks" priority="88">
      <formula>LEN(TRIM(F6))=0</formula>
    </cfRule>
    <cfRule type="containsBlanks" priority="89">
      <formula>LEN(TRIM(F6))=0</formula>
    </cfRule>
  </conditionalFormatting>
  <conditionalFormatting sqref="F7:G7 F9:G9 F11:G11 F13:G13 F15:G15 F17:G17 F19:G19 F21:G21 F23:G23 F25:G25 F27:G27 F29:G29 F31:G31 F33:G33">
    <cfRule type="cellIs" dxfId="1255" priority="87" operator="equal">
      <formula>"Nee"</formula>
    </cfRule>
  </conditionalFormatting>
  <conditionalFormatting sqref="H4:H33">
    <cfRule type="cellIs" dxfId="1254" priority="84" operator="between">
      <formula>5</formula>
      <formula>8</formula>
    </cfRule>
    <cfRule type="cellIs" dxfId="1253" priority="85" operator="between">
      <formula>0</formula>
      <formula>4</formula>
    </cfRule>
    <cfRule type="cellIs" dxfId="1252" priority="86" operator="between">
      <formula>9</formula>
      <formula>25</formula>
    </cfRule>
  </conditionalFormatting>
  <conditionalFormatting sqref="L6">
    <cfRule type="cellIs" dxfId="1251" priority="77" operator="equal">
      <formula>"Gesloten"</formula>
    </cfRule>
    <cfRule type="cellIs" dxfId="1250" priority="78" operator="equal">
      <formula>"In behandeling"</formula>
    </cfRule>
    <cfRule type="cellIs" dxfId="1249" priority="79" operator="equal">
      <formula>"Open"</formula>
    </cfRule>
  </conditionalFormatting>
  <conditionalFormatting sqref="L7">
    <cfRule type="cellIs" dxfId="1248" priority="74" operator="equal">
      <formula>"Gesloten"</formula>
    </cfRule>
    <cfRule type="cellIs" dxfId="1247" priority="75" operator="equal">
      <formula>"In behandeling"</formula>
    </cfRule>
    <cfRule type="cellIs" dxfId="1246" priority="76" operator="equal">
      <formula>"Open"</formula>
    </cfRule>
  </conditionalFormatting>
  <conditionalFormatting sqref="L8">
    <cfRule type="cellIs" dxfId="1245" priority="71" operator="equal">
      <formula>"Gesloten"</formula>
    </cfRule>
    <cfRule type="cellIs" dxfId="1244" priority="72" operator="equal">
      <formula>"In behandeling"</formula>
    </cfRule>
    <cfRule type="cellIs" dxfId="1243" priority="73" operator="equal">
      <formula>"Open"</formula>
    </cfRule>
  </conditionalFormatting>
  <conditionalFormatting sqref="L9">
    <cfRule type="cellIs" dxfId="1242" priority="68" operator="equal">
      <formula>"Gesloten"</formula>
    </cfRule>
    <cfRule type="cellIs" dxfId="1241" priority="69" operator="equal">
      <formula>"In behandeling"</formula>
    </cfRule>
    <cfRule type="cellIs" dxfId="1240" priority="70" operator="equal">
      <formula>"Open"</formula>
    </cfRule>
  </conditionalFormatting>
  <conditionalFormatting sqref="L11">
    <cfRule type="cellIs" dxfId="1239" priority="65" operator="equal">
      <formula>"Gesloten"</formula>
    </cfRule>
    <cfRule type="cellIs" dxfId="1238" priority="66" operator="equal">
      <formula>"In behandeling"</formula>
    </cfRule>
    <cfRule type="cellIs" dxfId="1237" priority="67" operator="equal">
      <formula>"Open"</formula>
    </cfRule>
  </conditionalFormatting>
  <conditionalFormatting sqref="L12">
    <cfRule type="cellIs" dxfId="1236" priority="62" operator="equal">
      <formula>"Gesloten"</formula>
    </cfRule>
    <cfRule type="cellIs" dxfId="1235" priority="63" operator="equal">
      <formula>"In behandeling"</formula>
    </cfRule>
    <cfRule type="cellIs" dxfId="1234" priority="64" operator="equal">
      <formula>"Open"</formula>
    </cfRule>
  </conditionalFormatting>
  <conditionalFormatting sqref="L15">
    <cfRule type="cellIs" dxfId="1233" priority="59" operator="equal">
      <formula>"Gesloten"</formula>
    </cfRule>
    <cfRule type="cellIs" dxfId="1232" priority="60" operator="equal">
      <formula>"In behandeling"</formula>
    </cfRule>
    <cfRule type="cellIs" dxfId="1231" priority="61" operator="equal">
      <formula>"Open"</formula>
    </cfRule>
  </conditionalFormatting>
  <conditionalFormatting sqref="L18">
    <cfRule type="cellIs" dxfId="1230" priority="56" operator="equal">
      <formula>"Gesloten"</formula>
    </cfRule>
    <cfRule type="cellIs" dxfId="1229" priority="57" operator="equal">
      <formula>"In behandeling"</formula>
    </cfRule>
    <cfRule type="cellIs" dxfId="1228" priority="58" operator="equal">
      <formula>"Open"</formula>
    </cfRule>
  </conditionalFormatting>
  <conditionalFormatting sqref="L20">
    <cfRule type="cellIs" dxfId="1227" priority="53" operator="equal">
      <formula>"Gesloten"</formula>
    </cfRule>
    <cfRule type="cellIs" dxfId="1226" priority="54" operator="equal">
      <formula>"In behandeling"</formula>
    </cfRule>
    <cfRule type="cellIs" dxfId="1225" priority="55" operator="equal">
      <formula>"Open"</formula>
    </cfRule>
  </conditionalFormatting>
  <conditionalFormatting sqref="L21">
    <cfRule type="cellIs" dxfId="1224" priority="50" operator="equal">
      <formula>"Gesloten"</formula>
    </cfRule>
    <cfRule type="cellIs" dxfId="1223" priority="51" operator="equal">
      <formula>"In behandeling"</formula>
    </cfRule>
    <cfRule type="cellIs" dxfId="1222" priority="52" operator="equal">
      <formula>"Open"</formula>
    </cfRule>
  </conditionalFormatting>
  <conditionalFormatting sqref="L23">
    <cfRule type="cellIs" dxfId="1221" priority="47" operator="equal">
      <formula>"Gesloten"</formula>
    </cfRule>
    <cfRule type="cellIs" dxfId="1220" priority="48" operator="equal">
      <formula>"In behandeling"</formula>
    </cfRule>
    <cfRule type="cellIs" dxfId="1219" priority="49" operator="equal">
      <formula>"Open"</formula>
    </cfRule>
  </conditionalFormatting>
  <conditionalFormatting sqref="L25">
    <cfRule type="cellIs" dxfId="1218" priority="44" operator="equal">
      <formula>"Gesloten"</formula>
    </cfRule>
    <cfRule type="cellIs" dxfId="1217" priority="45" operator="equal">
      <formula>"In behandeling"</formula>
    </cfRule>
    <cfRule type="cellIs" dxfId="1216" priority="46" operator="equal">
      <formula>"Open"</formula>
    </cfRule>
  </conditionalFormatting>
  <conditionalFormatting sqref="L26">
    <cfRule type="cellIs" dxfId="1215" priority="41" operator="equal">
      <formula>"Gesloten"</formula>
    </cfRule>
    <cfRule type="cellIs" dxfId="1214" priority="42" operator="equal">
      <formula>"In behandeling"</formula>
    </cfRule>
    <cfRule type="cellIs" dxfId="1213" priority="43" operator="equal">
      <formula>"Open"</formula>
    </cfRule>
  </conditionalFormatting>
  <conditionalFormatting sqref="L27">
    <cfRule type="cellIs" dxfId="1212" priority="38" operator="equal">
      <formula>"Gesloten"</formula>
    </cfRule>
    <cfRule type="cellIs" dxfId="1211" priority="39" operator="equal">
      <formula>"In behandeling"</formula>
    </cfRule>
    <cfRule type="cellIs" dxfId="1210" priority="40" operator="equal">
      <formula>"Open"</formula>
    </cfRule>
  </conditionalFormatting>
  <conditionalFormatting sqref="L28">
    <cfRule type="cellIs" dxfId="1209" priority="35" operator="equal">
      <formula>"Gesloten"</formula>
    </cfRule>
    <cfRule type="cellIs" dxfId="1208" priority="36" operator="equal">
      <formula>"In behandeling"</formula>
    </cfRule>
    <cfRule type="cellIs" dxfId="1207" priority="37" operator="equal">
      <formula>"Open"</formula>
    </cfRule>
  </conditionalFormatting>
  <conditionalFormatting sqref="L29">
    <cfRule type="cellIs" dxfId="1206" priority="32" operator="equal">
      <formula>"Gesloten"</formula>
    </cfRule>
    <cfRule type="cellIs" dxfId="1205" priority="33" operator="equal">
      <formula>"In behandeling"</formula>
    </cfRule>
    <cfRule type="cellIs" dxfId="1204" priority="34" operator="equal">
      <formula>"Open"</formula>
    </cfRule>
  </conditionalFormatting>
  <conditionalFormatting sqref="L30">
    <cfRule type="cellIs" dxfId="1203" priority="29" operator="equal">
      <formula>"Gesloten"</formula>
    </cfRule>
    <cfRule type="cellIs" dxfId="1202" priority="30" operator="equal">
      <formula>"In behandeling"</formula>
    </cfRule>
    <cfRule type="cellIs" dxfId="1201" priority="31" operator="equal">
      <formula>"Open"</formula>
    </cfRule>
  </conditionalFormatting>
  <conditionalFormatting sqref="L31">
    <cfRule type="cellIs" dxfId="1200" priority="26" operator="equal">
      <formula>"Gesloten"</formula>
    </cfRule>
    <cfRule type="cellIs" dxfId="1199" priority="27" operator="equal">
      <formula>"In behandeling"</formula>
    </cfRule>
    <cfRule type="cellIs" dxfId="1198" priority="28" operator="equal">
      <formula>"Open"</formula>
    </cfRule>
  </conditionalFormatting>
  <conditionalFormatting sqref="L33">
    <cfRule type="cellIs" dxfId="1197" priority="23" operator="equal">
      <formula>"Gesloten"</formula>
    </cfRule>
    <cfRule type="cellIs" dxfId="1196" priority="24" operator="equal">
      <formula>"In behandeling"</formula>
    </cfRule>
    <cfRule type="cellIs" dxfId="1195" priority="25" operator="equal">
      <formula>"Open"</formula>
    </cfRule>
  </conditionalFormatting>
  <conditionalFormatting sqref="L38">
    <cfRule type="cellIs" dxfId="1194" priority="20" operator="equal">
      <formula>"Gesloten"</formula>
    </cfRule>
    <cfRule type="cellIs" dxfId="1193" priority="21" operator="equal">
      <formula>"In behandeling"</formula>
    </cfRule>
    <cfRule type="cellIs" dxfId="1192" priority="22" operator="equal">
      <formula>"Open"</formula>
    </cfRule>
  </conditionalFormatting>
  <conditionalFormatting sqref="D38">
    <cfRule type="cellIs" dxfId="1191" priority="19" operator="equal">
      <formula>"Nee"</formula>
    </cfRule>
  </conditionalFormatting>
  <conditionalFormatting sqref="C39">
    <cfRule type="cellIs" dxfId="1190" priority="16" operator="equal">
      <formula>"Nee"</formula>
    </cfRule>
  </conditionalFormatting>
  <conditionalFormatting sqref="C38">
    <cfRule type="cellIs" dxfId="1189" priority="17" operator="equal">
      <formula>"Nee"</formula>
    </cfRule>
  </conditionalFormatting>
  <conditionalFormatting sqref="L17">
    <cfRule type="cellIs" dxfId="1188" priority="13" operator="equal">
      <formula>"Gesloten"</formula>
    </cfRule>
    <cfRule type="cellIs" dxfId="1187" priority="14" operator="equal">
      <formula>"In behandeling"</formula>
    </cfRule>
    <cfRule type="cellIs" dxfId="1186" priority="15" operator="equal">
      <formula>"Open"</formula>
    </cfRule>
  </conditionalFormatting>
  <conditionalFormatting sqref="L14">
    <cfRule type="cellIs" dxfId="1185" priority="10" operator="equal">
      <formula>"Gesloten"</formula>
    </cfRule>
    <cfRule type="cellIs" dxfId="1184" priority="11" operator="equal">
      <formula>"In behandeling"</formula>
    </cfRule>
    <cfRule type="cellIs" dxfId="1183" priority="12" operator="equal">
      <formula>"Open"</formula>
    </cfRule>
  </conditionalFormatting>
  <conditionalFormatting sqref="L19">
    <cfRule type="cellIs" dxfId="1182" priority="7" operator="equal">
      <formula>"Gesloten"</formula>
    </cfRule>
    <cfRule type="cellIs" dxfId="1181" priority="8" operator="equal">
      <formula>"In behandeling"</formula>
    </cfRule>
    <cfRule type="cellIs" dxfId="1180" priority="9" operator="equal">
      <formula>"Open"</formula>
    </cfRule>
  </conditionalFormatting>
  <conditionalFormatting sqref="L22">
    <cfRule type="cellIs" dxfId="1179" priority="4" operator="equal">
      <formula>"Gesloten"</formula>
    </cfRule>
    <cfRule type="cellIs" dxfId="1178" priority="5" operator="equal">
      <formula>"In behandeling"</formula>
    </cfRule>
    <cfRule type="cellIs" dxfId="1177" priority="6" operator="equal">
      <formula>"Open"</formula>
    </cfRule>
  </conditionalFormatting>
  <conditionalFormatting sqref="L24">
    <cfRule type="cellIs" dxfId="1176" priority="1" operator="equal">
      <formula>"Gesloten"</formula>
    </cfRule>
    <cfRule type="cellIs" dxfId="1175" priority="2" operator="equal">
      <formula>"In behandeling"</formula>
    </cfRule>
    <cfRule type="cellIs" dxfId="1174" priority="3" operator="equal">
      <formula>"Open"</formula>
    </cfRule>
  </conditionalFormatting>
  <dataValidations xWindow="725" yWindow="516" count="3">
    <dataValidation type="list" allowBlank="1" showInputMessage="1" showErrorMessage="1" sqref="L4:L33" xr:uid="{00000000-0002-0000-0100-000000000000}">
      <formula1>"Open,In behandeling,Gesloten"</formula1>
    </dataValidation>
    <dataValidation type="list" allowBlank="1" showInputMessage="1" showErrorMessage="1" promptTitle="Kans" prompt="1 Verwaarloosbaar_x000a_2 Onwaarschijnlijk_x000a_3 Mogelijk_x000a_4 Waarschijnlijk_x000a_5 Vrijwel zeker" sqref="F4:F33" xr:uid="{00000000-0002-0000-0100-000001000000}">
      <formula1>"-,1,2,3,4,5"</formula1>
    </dataValidation>
    <dataValidation type="list" allowBlank="1" showInputMessage="1" showErrorMessage="1" promptTitle="Effect" prompt="0 Verwaarloosbaar_x000a_1 Gering_x000a_2 Matig_x000a_3 Ernstig_x000a_4 Zeer ernstig_x000a_5 Ramp" sqref="G4:G33" xr:uid="{00000000-0002-0000-0100-000002000000}">
      <formula1>"-,0,1,2,3,4,5"</formula1>
    </dataValidation>
  </dataValidations>
  <printOptions horizontalCentered="1" verticalCentered="1"/>
  <pageMargins left="0.70866141732283472" right="0.70866141732283472" top="0.74803149606299213" bottom="0.74803149606299213" header="0.31496062992125984" footer="0.31496062992125984"/>
  <pageSetup scale="40" fitToHeight="0" orientation="landscape"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M88"/>
  <sheetViews>
    <sheetView view="pageBreakPreview" zoomScale="70" zoomScaleNormal="85" zoomScaleSheetLayoutView="70" workbookViewId="0">
      <pane ySplit="3" topLeftCell="A4" activePane="bottomLeft" state="frozen"/>
      <selection pane="bottomLeft" activeCell="A6" sqref="A6"/>
    </sheetView>
  </sheetViews>
  <sheetFormatPr defaultRowHeight="15" x14ac:dyDescent="0.25"/>
  <cols>
    <col min="1" max="1" width="7.7109375" bestFit="1" customWidth="1"/>
    <col min="2" max="2" width="59.140625" bestFit="1" customWidth="1"/>
    <col min="3" max="3" width="18.85546875" customWidth="1"/>
    <col min="4" max="4" width="20.85546875" customWidth="1"/>
    <col min="5" max="5" width="31.5703125" style="2" customWidth="1"/>
    <col min="6" max="8" width="10.7109375" style="1" customWidth="1"/>
    <col min="9" max="9" width="31.5703125" style="2" customWidth="1"/>
    <col min="10" max="10" width="25.7109375" style="1" customWidth="1"/>
    <col min="11" max="11" width="13.5703125" style="3" customWidth="1"/>
    <col min="12" max="12" width="13.5703125" style="1" customWidth="1"/>
    <col min="13" max="13" width="36.85546875" customWidth="1"/>
  </cols>
  <sheetData>
    <row r="1" spans="1:13" ht="99.95" customHeight="1" x14ac:dyDescent="0.25"/>
    <row r="2" spans="1:13" ht="99.95" customHeight="1" x14ac:dyDescent="0.25">
      <c r="A2" s="89" t="s">
        <v>721</v>
      </c>
      <c r="B2" s="89"/>
      <c r="C2" s="89"/>
      <c r="D2" s="89"/>
      <c r="E2" s="89"/>
      <c r="F2" s="89"/>
      <c r="G2" s="89"/>
      <c r="H2" s="89"/>
      <c r="I2" s="89"/>
      <c r="J2" s="89"/>
      <c r="K2" s="89"/>
      <c r="L2" s="89"/>
      <c r="M2" s="89"/>
    </row>
    <row r="3" spans="1:13" ht="30" customHeight="1" thickBot="1" x14ac:dyDescent="0.3">
      <c r="A3" s="45" t="s">
        <v>3</v>
      </c>
      <c r="B3" s="45" t="s">
        <v>36</v>
      </c>
      <c r="C3" s="45" t="s">
        <v>0</v>
      </c>
      <c r="D3" s="45" t="s">
        <v>582</v>
      </c>
      <c r="E3" s="45" t="s">
        <v>2</v>
      </c>
      <c r="F3" s="45" t="s">
        <v>578</v>
      </c>
      <c r="G3" s="45" t="s">
        <v>579</v>
      </c>
      <c r="H3" s="45" t="s">
        <v>580</v>
      </c>
      <c r="I3" s="45" t="s">
        <v>703</v>
      </c>
      <c r="J3" s="45" t="s">
        <v>583</v>
      </c>
      <c r="K3" s="46" t="s">
        <v>6</v>
      </c>
      <c r="L3" s="45" t="s">
        <v>5</v>
      </c>
      <c r="M3" s="45" t="s">
        <v>584</v>
      </c>
    </row>
    <row r="4" spans="1:13" ht="15.75" thickBot="1" x14ac:dyDescent="0.3">
      <c r="A4" s="21" t="s">
        <v>37</v>
      </c>
      <c r="B4" s="22" t="s">
        <v>40</v>
      </c>
      <c r="C4" s="23"/>
      <c r="D4" s="23"/>
      <c r="E4" s="22"/>
      <c r="F4" s="22"/>
      <c r="G4" s="22"/>
      <c r="H4" s="22"/>
      <c r="I4" s="22"/>
      <c r="J4" s="23"/>
      <c r="K4" s="24"/>
      <c r="L4" s="23"/>
      <c r="M4" s="22"/>
    </row>
    <row r="5" spans="1:13" ht="15.75" thickBot="1" x14ac:dyDescent="0.3">
      <c r="A5" s="25" t="s">
        <v>38</v>
      </c>
      <c r="B5" s="26" t="s">
        <v>39</v>
      </c>
      <c r="C5" s="27"/>
      <c r="D5" s="27"/>
      <c r="E5" s="26"/>
      <c r="F5" s="26"/>
      <c r="G5" s="26"/>
      <c r="H5" s="26"/>
      <c r="I5" s="26"/>
      <c r="J5" s="27"/>
      <c r="K5" s="28"/>
      <c r="L5" s="27"/>
      <c r="M5" s="26"/>
    </row>
    <row r="6" spans="1:13" ht="90.75" thickBot="1" x14ac:dyDescent="0.3">
      <c r="A6" s="13" t="s">
        <v>41</v>
      </c>
      <c r="B6" s="14" t="s">
        <v>123</v>
      </c>
      <c r="C6" s="15"/>
      <c r="D6" s="15"/>
      <c r="E6" s="14"/>
      <c r="F6" s="16"/>
      <c r="G6" s="17"/>
      <c r="H6" s="15">
        <f>Tabel1[[#This Row],[Kans]]*Tabel1[[#This Row],[Effect]]</f>
        <v>0</v>
      </c>
      <c r="I6" s="14"/>
      <c r="J6" s="73"/>
      <c r="K6" s="18"/>
      <c r="L6" s="15"/>
      <c r="M6" s="14"/>
    </row>
    <row r="7" spans="1:13" ht="90.75" thickBot="1" x14ac:dyDescent="0.3">
      <c r="A7" s="13" t="s">
        <v>42</v>
      </c>
      <c r="B7" s="14" t="s">
        <v>561</v>
      </c>
      <c r="C7" s="15"/>
      <c r="D7" s="15"/>
      <c r="E7" s="14"/>
      <c r="F7" s="16"/>
      <c r="G7" s="17"/>
      <c r="H7" s="15">
        <f>Tabel1[[#This Row],[Kans]]*Tabel1[[#This Row],[Effect]]</f>
        <v>0</v>
      </c>
      <c r="I7" s="14"/>
      <c r="J7" s="73"/>
      <c r="K7" s="18"/>
      <c r="L7" s="15"/>
      <c r="M7" s="14"/>
    </row>
    <row r="8" spans="1:13" ht="120.75" thickBot="1" x14ac:dyDescent="0.3">
      <c r="A8" s="13" t="s">
        <v>43</v>
      </c>
      <c r="B8" s="14" t="s">
        <v>562</v>
      </c>
      <c r="C8" s="15"/>
      <c r="D8" s="15"/>
      <c r="E8" s="14"/>
      <c r="F8" s="16"/>
      <c r="G8" s="17"/>
      <c r="H8" s="15">
        <f>Tabel1[[#This Row],[Kans]]*Tabel1[[#This Row],[Effect]]</f>
        <v>0</v>
      </c>
      <c r="I8" s="14"/>
      <c r="J8" s="73"/>
      <c r="K8" s="18"/>
      <c r="L8" s="15"/>
      <c r="M8" s="14"/>
    </row>
    <row r="9" spans="1:13" ht="120.75" thickBot="1" x14ac:dyDescent="0.3">
      <c r="A9" s="13" t="s">
        <v>44</v>
      </c>
      <c r="B9" s="14" t="s">
        <v>563</v>
      </c>
      <c r="C9" s="15"/>
      <c r="D9" s="15"/>
      <c r="E9" s="14"/>
      <c r="F9" s="16"/>
      <c r="G9" s="17"/>
      <c r="H9" s="15">
        <f>Tabel1[[#This Row],[Kans]]*Tabel1[[#This Row],[Effect]]</f>
        <v>0</v>
      </c>
      <c r="I9" s="14"/>
      <c r="J9" s="73"/>
      <c r="K9" s="18"/>
      <c r="L9" s="15"/>
      <c r="M9" s="14"/>
    </row>
    <row r="10" spans="1:13" ht="75.75" thickBot="1" x14ac:dyDescent="0.3">
      <c r="A10" s="13" t="s">
        <v>45</v>
      </c>
      <c r="B10" s="14" t="s">
        <v>126</v>
      </c>
      <c r="C10" s="15"/>
      <c r="D10" s="15"/>
      <c r="E10" s="14"/>
      <c r="F10" s="16"/>
      <c r="G10" s="17"/>
      <c r="H10" s="15">
        <f>Tabel1[[#This Row],[Kans]]*Tabel1[[#This Row],[Effect]]</f>
        <v>0</v>
      </c>
      <c r="I10" s="14"/>
      <c r="J10" s="73"/>
      <c r="K10" s="18"/>
      <c r="L10" s="15"/>
      <c r="M10" s="14"/>
    </row>
    <row r="11" spans="1:13" ht="75.75" thickBot="1" x14ac:dyDescent="0.3">
      <c r="A11" s="13" t="s">
        <v>46</v>
      </c>
      <c r="B11" s="14" t="s">
        <v>127</v>
      </c>
      <c r="C11" s="15"/>
      <c r="D11" s="15"/>
      <c r="E11" s="14"/>
      <c r="F11" s="16"/>
      <c r="G11" s="17"/>
      <c r="H11" s="15">
        <f>Tabel1[[#This Row],[Kans]]*Tabel1[[#This Row],[Effect]]</f>
        <v>0</v>
      </c>
      <c r="I11" s="14"/>
      <c r="J11" s="73"/>
      <c r="K11" s="18"/>
      <c r="L11" s="15"/>
      <c r="M11" s="14"/>
    </row>
    <row r="12" spans="1:13" ht="135.75" thickBot="1" x14ac:dyDescent="0.3">
      <c r="A12" s="13" t="s">
        <v>47</v>
      </c>
      <c r="B12" s="14" t="s">
        <v>564</v>
      </c>
      <c r="C12" s="15"/>
      <c r="D12" s="15"/>
      <c r="E12" s="14"/>
      <c r="F12" s="16"/>
      <c r="G12" s="17"/>
      <c r="H12" s="15">
        <f>Tabel1[[#This Row],[Kans]]*Tabel1[[#This Row],[Effect]]</f>
        <v>0</v>
      </c>
      <c r="I12" s="14"/>
      <c r="J12" s="73"/>
      <c r="K12" s="18"/>
      <c r="L12" s="15"/>
      <c r="M12" s="14"/>
    </row>
    <row r="13" spans="1:13" ht="90.75" thickBot="1" x14ac:dyDescent="0.3">
      <c r="A13" s="13" t="s">
        <v>48</v>
      </c>
      <c r="B13" s="14" t="s">
        <v>129</v>
      </c>
      <c r="C13" s="15"/>
      <c r="D13" s="15"/>
      <c r="E13" s="14"/>
      <c r="F13" s="16"/>
      <c r="G13" s="17"/>
      <c r="H13" s="15">
        <f>Tabel1[[#This Row],[Kans]]*Tabel1[[#This Row],[Effect]]</f>
        <v>0</v>
      </c>
      <c r="I13" s="14"/>
      <c r="J13" s="15"/>
      <c r="K13" s="18"/>
      <c r="L13" s="15"/>
      <c r="M13" s="14"/>
    </row>
    <row r="14" spans="1:13" ht="105.75" thickBot="1" x14ac:dyDescent="0.3">
      <c r="A14" s="13" t="s">
        <v>49</v>
      </c>
      <c r="B14" s="14" t="s">
        <v>130</v>
      </c>
      <c r="C14" s="15"/>
      <c r="D14" s="15"/>
      <c r="E14" s="14"/>
      <c r="F14" s="16"/>
      <c r="G14" s="17"/>
      <c r="H14" s="15">
        <f>Tabel1[[#This Row],[Kans]]*Tabel1[[#This Row],[Effect]]</f>
        <v>0</v>
      </c>
      <c r="I14" s="14"/>
      <c r="J14" s="73"/>
      <c r="K14" s="18"/>
      <c r="L14" s="15"/>
      <c r="M14" s="14"/>
    </row>
    <row r="15" spans="1:13" ht="105.75" thickBot="1" x14ac:dyDescent="0.3">
      <c r="A15" s="13" t="s">
        <v>50</v>
      </c>
      <c r="B15" s="14" t="s">
        <v>565</v>
      </c>
      <c r="C15" s="15"/>
      <c r="D15" s="15"/>
      <c r="E15" s="14"/>
      <c r="F15" s="16"/>
      <c r="G15" s="17"/>
      <c r="H15" s="15">
        <f>Tabel1[[#This Row],[Kans]]*Tabel1[[#This Row],[Effect]]</f>
        <v>0</v>
      </c>
      <c r="I15" s="14"/>
      <c r="J15" s="15"/>
      <c r="K15" s="18"/>
      <c r="L15" s="15"/>
      <c r="M15" s="14"/>
    </row>
    <row r="16" spans="1:13" ht="105.75" thickBot="1" x14ac:dyDescent="0.3">
      <c r="A16" s="13" t="s">
        <v>51</v>
      </c>
      <c r="B16" s="14" t="s">
        <v>566</v>
      </c>
      <c r="C16" s="15"/>
      <c r="D16" s="15"/>
      <c r="E16" s="14"/>
      <c r="F16" s="16"/>
      <c r="G16" s="17"/>
      <c r="H16" s="15">
        <f>Tabel1[[#This Row],[Kans]]*Tabel1[[#This Row],[Effect]]</f>
        <v>0</v>
      </c>
      <c r="I16" s="14"/>
      <c r="J16" s="73"/>
      <c r="K16" s="18"/>
      <c r="L16" s="15"/>
      <c r="M16" s="14"/>
    </row>
    <row r="17" spans="1:13" ht="60.75" thickBot="1" x14ac:dyDescent="0.3">
      <c r="A17" s="13" t="s">
        <v>52</v>
      </c>
      <c r="B17" s="14" t="s">
        <v>133</v>
      </c>
      <c r="C17" s="15"/>
      <c r="D17" s="15"/>
      <c r="E17" s="14"/>
      <c r="F17" s="16"/>
      <c r="G17" s="17"/>
      <c r="H17" s="15">
        <f>Tabel1[[#This Row],[Kans]]*Tabel1[[#This Row],[Effect]]</f>
        <v>0</v>
      </c>
      <c r="I17" s="14"/>
      <c r="J17" s="73"/>
      <c r="K17" s="18"/>
      <c r="L17" s="15"/>
      <c r="M17" s="14"/>
    </row>
    <row r="18" spans="1:13" ht="75.75" thickBot="1" x14ac:dyDescent="0.3">
      <c r="A18" s="13" t="s">
        <v>53</v>
      </c>
      <c r="B18" s="14" t="s">
        <v>567</v>
      </c>
      <c r="C18" s="15"/>
      <c r="D18" s="15"/>
      <c r="E18" s="14"/>
      <c r="F18" s="16"/>
      <c r="G18" s="17"/>
      <c r="H18" s="15">
        <f>Tabel1[[#This Row],[Kans]]*Tabel1[[#This Row],[Effect]]</f>
        <v>0</v>
      </c>
      <c r="I18" s="14"/>
      <c r="J18" s="73"/>
      <c r="K18" s="18"/>
      <c r="L18" s="15"/>
      <c r="M18" s="14"/>
    </row>
    <row r="19" spans="1:13" ht="15.75" thickBot="1" x14ac:dyDescent="0.3">
      <c r="A19" s="25" t="s">
        <v>54</v>
      </c>
      <c r="B19" s="26" t="s">
        <v>55</v>
      </c>
      <c r="C19" s="27"/>
      <c r="D19" s="27"/>
      <c r="E19" s="26"/>
      <c r="F19" s="27"/>
      <c r="G19" s="27"/>
      <c r="H19" s="15">
        <f>Tabel1[[#This Row],[Kans]]*Tabel1[[#This Row],[Effect]]</f>
        <v>0</v>
      </c>
      <c r="I19" s="26"/>
      <c r="J19" s="27"/>
      <c r="K19" s="28"/>
      <c r="L19" s="27"/>
      <c r="M19" s="26"/>
    </row>
    <row r="20" spans="1:13" ht="90.75" thickBot="1" x14ac:dyDescent="0.3">
      <c r="A20" s="13" t="s">
        <v>56</v>
      </c>
      <c r="B20" s="14" t="s">
        <v>135</v>
      </c>
      <c r="C20" s="15"/>
      <c r="D20" s="15"/>
      <c r="E20" s="14"/>
      <c r="F20" s="16"/>
      <c r="G20" s="17"/>
      <c r="H20" s="15">
        <f>Tabel1[[#This Row],[Kans]]*Tabel1[[#This Row],[Effect]]</f>
        <v>0</v>
      </c>
      <c r="I20" s="14"/>
      <c r="J20" s="73"/>
      <c r="K20" s="18"/>
      <c r="L20" s="15"/>
      <c r="M20" s="14"/>
    </row>
    <row r="21" spans="1:13" ht="120.75" thickBot="1" x14ac:dyDescent="0.3">
      <c r="A21" s="13" t="s">
        <v>57</v>
      </c>
      <c r="B21" s="14" t="s">
        <v>136</v>
      </c>
      <c r="C21" s="15"/>
      <c r="D21" s="15"/>
      <c r="E21" s="14"/>
      <c r="F21" s="16"/>
      <c r="G21" s="17"/>
      <c r="H21" s="15">
        <f>Tabel1[[#This Row],[Kans]]*Tabel1[[#This Row],[Effect]]</f>
        <v>0</v>
      </c>
      <c r="I21" s="14"/>
      <c r="J21" s="73"/>
      <c r="K21" s="18"/>
      <c r="L21" s="15"/>
      <c r="M21" s="14"/>
    </row>
    <row r="22" spans="1:13" ht="45.75" thickBot="1" x14ac:dyDescent="0.3">
      <c r="A22" s="13" t="s">
        <v>58</v>
      </c>
      <c r="B22" s="14" t="s">
        <v>568</v>
      </c>
      <c r="C22" s="15"/>
      <c r="D22" s="15"/>
      <c r="E22" s="14"/>
      <c r="F22" s="16"/>
      <c r="G22" s="17"/>
      <c r="H22" s="15">
        <f>Tabel1[[#This Row],[Kans]]*Tabel1[[#This Row],[Effect]]</f>
        <v>0</v>
      </c>
      <c r="I22" s="14"/>
      <c r="J22" s="73"/>
      <c r="K22" s="18"/>
      <c r="L22" s="15"/>
      <c r="M22" s="14"/>
    </row>
    <row r="23" spans="1:13" ht="90.75" thickBot="1" x14ac:dyDescent="0.3">
      <c r="A23" s="13" t="s">
        <v>59</v>
      </c>
      <c r="B23" s="14" t="s">
        <v>138</v>
      </c>
      <c r="C23" s="15"/>
      <c r="D23" s="15"/>
      <c r="E23" s="14"/>
      <c r="F23" s="16"/>
      <c r="G23" s="17"/>
      <c r="H23" s="15">
        <f>Tabel1[[#This Row],[Kans]]*Tabel1[[#This Row],[Effect]]</f>
        <v>0</v>
      </c>
      <c r="I23" s="14"/>
      <c r="J23" s="73"/>
      <c r="K23" s="18"/>
      <c r="L23" s="15"/>
      <c r="M23" s="14"/>
    </row>
    <row r="24" spans="1:13" ht="105.75" thickBot="1" x14ac:dyDescent="0.3">
      <c r="A24" s="13" t="s">
        <v>60</v>
      </c>
      <c r="B24" s="14" t="s">
        <v>569</v>
      </c>
      <c r="C24" s="15"/>
      <c r="D24" s="15"/>
      <c r="E24" s="14"/>
      <c r="F24" s="16"/>
      <c r="G24" s="17"/>
      <c r="H24" s="15">
        <f>Tabel1[[#This Row],[Kans]]*Tabel1[[#This Row],[Effect]]</f>
        <v>0</v>
      </c>
      <c r="I24" s="14"/>
      <c r="J24" s="73"/>
      <c r="K24" s="18"/>
      <c r="L24" s="15"/>
      <c r="M24" s="14"/>
    </row>
    <row r="25" spans="1:13" ht="75.75" thickBot="1" x14ac:dyDescent="0.3">
      <c r="A25" s="13" t="s">
        <v>61</v>
      </c>
      <c r="B25" s="14" t="s">
        <v>570</v>
      </c>
      <c r="C25" s="15"/>
      <c r="D25" s="15"/>
      <c r="E25" s="14"/>
      <c r="F25" s="16"/>
      <c r="G25" s="17"/>
      <c r="H25" s="15">
        <f>Tabel1[[#This Row],[Kans]]*Tabel1[[#This Row],[Effect]]</f>
        <v>0</v>
      </c>
      <c r="I25" s="14"/>
      <c r="J25" s="73"/>
      <c r="K25" s="18"/>
      <c r="L25" s="15"/>
      <c r="M25" s="14"/>
    </row>
    <row r="26" spans="1:13" ht="75.75" thickBot="1" x14ac:dyDescent="0.3">
      <c r="A26" s="13" t="s">
        <v>62</v>
      </c>
      <c r="B26" s="14" t="s">
        <v>141</v>
      </c>
      <c r="C26" s="15"/>
      <c r="D26" s="15"/>
      <c r="E26" s="14"/>
      <c r="F26" s="16"/>
      <c r="G26" s="17"/>
      <c r="H26" s="15">
        <f>Tabel1[[#This Row],[Kans]]*Tabel1[[#This Row],[Effect]]</f>
        <v>0</v>
      </c>
      <c r="I26" s="14"/>
      <c r="J26" s="73"/>
      <c r="K26" s="18"/>
      <c r="L26" s="15"/>
      <c r="M26" s="14"/>
    </row>
    <row r="27" spans="1:13" ht="120.75" thickBot="1" x14ac:dyDescent="0.3">
      <c r="A27" s="13" t="s">
        <v>63</v>
      </c>
      <c r="B27" s="14" t="s">
        <v>571</v>
      </c>
      <c r="C27" s="15"/>
      <c r="D27" s="15"/>
      <c r="E27" s="14"/>
      <c r="F27" s="16"/>
      <c r="G27" s="17"/>
      <c r="H27" s="15">
        <f>Tabel1[[#This Row],[Kans]]*Tabel1[[#This Row],[Effect]]</f>
        <v>0</v>
      </c>
      <c r="I27" s="14"/>
      <c r="J27" s="73"/>
      <c r="K27" s="18"/>
      <c r="L27" s="15"/>
      <c r="M27" s="14"/>
    </row>
    <row r="28" spans="1:13" ht="90.75" thickBot="1" x14ac:dyDescent="0.3">
      <c r="A28" s="13" t="s">
        <v>64</v>
      </c>
      <c r="B28" s="14" t="s">
        <v>143</v>
      </c>
      <c r="C28" s="15"/>
      <c r="D28" s="15"/>
      <c r="E28" s="14"/>
      <c r="F28" s="16"/>
      <c r="G28" s="17"/>
      <c r="H28" s="15">
        <f>Tabel1[[#This Row],[Kans]]*Tabel1[[#This Row],[Effect]]</f>
        <v>0</v>
      </c>
      <c r="I28" s="14"/>
      <c r="J28" s="73"/>
      <c r="K28" s="18"/>
      <c r="L28" s="15"/>
      <c r="M28" s="14"/>
    </row>
    <row r="29" spans="1:13" ht="75.75" thickBot="1" x14ac:dyDescent="0.3">
      <c r="A29" s="13" t="s">
        <v>65</v>
      </c>
      <c r="B29" s="14" t="s">
        <v>144</v>
      </c>
      <c r="C29" s="15"/>
      <c r="D29" s="15"/>
      <c r="E29" s="14"/>
      <c r="F29" s="16"/>
      <c r="G29" s="17"/>
      <c r="H29" s="15">
        <f>Tabel1[[#This Row],[Kans]]*Tabel1[[#This Row],[Effect]]</f>
        <v>0</v>
      </c>
      <c r="I29" s="14"/>
      <c r="J29" s="73"/>
      <c r="K29" s="18"/>
      <c r="L29" s="15"/>
      <c r="M29" s="14"/>
    </row>
    <row r="30" spans="1:13" ht="75.75" thickBot="1" x14ac:dyDescent="0.3">
      <c r="A30" s="13" t="s">
        <v>66</v>
      </c>
      <c r="B30" s="14" t="s">
        <v>572</v>
      </c>
      <c r="C30" s="15"/>
      <c r="D30" s="15"/>
      <c r="E30" s="14"/>
      <c r="F30" s="16"/>
      <c r="G30" s="17"/>
      <c r="H30" s="15">
        <f>Tabel1[[#This Row],[Kans]]*Tabel1[[#This Row],[Effect]]</f>
        <v>0</v>
      </c>
      <c r="I30" s="14"/>
      <c r="J30" s="73"/>
      <c r="K30" s="18"/>
      <c r="L30" s="15"/>
      <c r="M30" s="14"/>
    </row>
    <row r="31" spans="1:13" ht="75.75" thickBot="1" x14ac:dyDescent="0.3">
      <c r="A31" s="13" t="s">
        <v>67</v>
      </c>
      <c r="B31" s="14" t="s">
        <v>146</v>
      </c>
      <c r="C31" s="15"/>
      <c r="D31" s="15"/>
      <c r="E31" s="14"/>
      <c r="F31" s="16"/>
      <c r="G31" s="17"/>
      <c r="H31" s="15">
        <f>Tabel1[[#This Row],[Kans]]*Tabel1[[#This Row],[Effect]]</f>
        <v>0</v>
      </c>
      <c r="I31" s="14"/>
      <c r="J31" s="15"/>
      <c r="K31" s="18"/>
      <c r="L31" s="15"/>
      <c r="M31" s="14"/>
    </row>
    <row r="32" spans="1:13" ht="90.75" thickBot="1" x14ac:dyDescent="0.3">
      <c r="A32" s="13" t="s">
        <v>68</v>
      </c>
      <c r="B32" s="14" t="s">
        <v>147</v>
      </c>
      <c r="C32" s="15"/>
      <c r="D32" s="15"/>
      <c r="E32" s="14"/>
      <c r="F32" s="16"/>
      <c r="G32" s="17"/>
      <c r="H32" s="15">
        <f>Tabel1[[#This Row],[Kans]]*Tabel1[[#This Row],[Effect]]</f>
        <v>0</v>
      </c>
      <c r="I32" s="14"/>
      <c r="J32" s="73"/>
      <c r="K32" s="18"/>
      <c r="L32" s="15"/>
      <c r="M32" s="14"/>
    </row>
    <row r="33" spans="1:13" ht="135.75" thickBot="1" x14ac:dyDescent="0.3">
      <c r="A33" s="13" t="s">
        <v>69</v>
      </c>
      <c r="B33" s="14" t="s">
        <v>573</v>
      </c>
      <c r="C33" s="15"/>
      <c r="D33" s="15"/>
      <c r="E33" s="14"/>
      <c r="F33" s="16"/>
      <c r="G33" s="17"/>
      <c r="H33" s="15">
        <f>Tabel1[[#This Row],[Kans]]*Tabel1[[#This Row],[Effect]]</f>
        <v>0</v>
      </c>
      <c r="I33" s="14"/>
      <c r="J33" s="73"/>
      <c r="K33" s="18"/>
      <c r="L33" s="15"/>
      <c r="M33" s="14"/>
    </row>
    <row r="34" spans="1:13" ht="15.75" thickBot="1" x14ac:dyDescent="0.3">
      <c r="A34" s="25" t="s">
        <v>70</v>
      </c>
      <c r="B34" s="26" t="s">
        <v>71</v>
      </c>
      <c r="C34" s="27"/>
      <c r="D34" s="27"/>
      <c r="E34" s="26"/>
      <c r="F34" s="27"/>
      <c r="G34" s="27"/>
      <c r="H34" s="27"/>
      <c r="I34" s="26"/>
      <c r="J34" s="27"/>
      <c r="K34" s="28"/>
      <c r="L34" s="27"/>
      <c r="M34" s="26"/>
    </row>
    <row r="35" spans="1:13" ht="135.75" thickBot="1" x14ac:dyDescent="0.3">
      <c r="A35" s="13" t="s">
        <v>72</v>
      </c>
      <c r="B35" s="14" t="s">
        <v>118</v>
      </c>
      <c r="C35" s="15"/>
      <c r="D35" s="15"/>
      <c r="E35" s="14"/>
      <c r="F35" s="16"/>
      <c r="G35" s="17"/>
      <c r="H35" s="15">
        <f>Tabel1[[#This Row],[Kans]]*Tabel1[[#This Row],[Effect]]</f>
        <v>0</v>
      </c>
      <c r="I35" s="14"/>
      <c r="J35" s="15"/>
      <c r="K35" s="18"/>
      <c r="L35" s="15"/>
      <c r="M35" s="14"/>
    </row>
    <row r="36" spans="1:13" ht="90.75" thickBot="1" x14ac:dyDescent="0.3">
      <c r="A36" s="13" t="s">
        <v>73</v>
      </c>
      <c r="B36" s="14" t="s">
        <v>119</v>
      </c>
      <c r="C36" s="15"/>
      <c r="D36" s="15"/>
      <c r="E36" s="14"/>
      <c r="F36" s="16"/>
      <c r="G36" s="17"/>
      <c r="H36" s="15">
        <f>Tabel1[[#This Row],[Kans]]*Tabel1[[#This Row],[Effect]]</f>
        <v>0</v>
      </c>
      <c r="I36" s="14"/>
      <c r="J36" s="15"/>
      <c r="K36" s="18"/>
      <c r="L36" s="15"/>
      <c r="M36" s="14"/>
    </row>
    <row r="37" spans="1:13" ht="15.75" thickBot="1" x14ac:dyDescent="0.3">
      <c r="A37" s="25" t="s">
        <v>74</v>
      </c>
      <c r="B37" s="26" t="s">
        <v>75</v>
      </c>
      <c r="C37" s="27"/>
      <c r="D37" s="27"/>
      <c r="E37" s="26"/>
      <c r="F37" s="27"/>
      <c r="G37" s="27"/>
      <c r="H37" s="27"/>
      <c r="I37" s="26"/>
      <c r="J37" s="27"/>
      <c r="K37" s="28"/>
      <c r="L37" s="27"/>
      <c r="M37" s="26"/>
    </row>
    <row r="38" spans="1:13" ht="60.75" thickBot="1" x14ac:dyDescent="0.3">
      <c r="A38" s="13" t="s">
        <v>76</v>
      </c>
      <c r="B38" s="14" t="s">
        <v>120</v>
      </c>
      <c r="C38" s="15"/>
      <c r="D38" s="15"/>
      <c r="E38" s="14"/>
      <c r="F38" s="16"/>
      <c r="G38" s="17"/>
      <c r="H38" s="15">
        <f>Tabel1[[#This Row],[Kans]]*Tabel1[[#This Row],[Effect]]</f>
        <v>0</v>
      </c>
      <c r="I38" s="14"/>
      <c r="J38" s="73"/>
      <c r="K38" s="18"/>
      <c r="L38" s="15"/>
      <c r="M38" s="14"/>
    </row>
    <row r="39" spans="1:13" ht="75.75" thickBot="1" x14ac:dyDescent="0.3">
      <c r="A39" s="13" t="s">
        <v>77</v>
      </c>
      <c r="B39" s="14" t="s">
        <v>121</v>
      </c>
      <c r="C39" s="15"/>
      <c r="D39" s="15"/>
      <c r="E39" s="14"/>
      <c r="F39" s="16"/>
      <c r="G39" s="17"/>
      <c r="H39" s="15">
        <f>Tabel1[[#This Row],[Kans]]*Tabel1[[#This Row],[Effect]]</f>
        <v>0</v>
      </c>
      <c r="I39" s="14"/>
      <c r="J39" s="73"/>
      <c r="K39" s="18"/>
      <c r="L39" s="15"/>
      <c r="M39" s="14"/>
    </row>
    <row r="40" spans="1:13" ht="75.75" thickBot="1" x14ac:dyDescent="0.3">
      <c r="A40" s="13" t="s">
        <v>78</v>
      </c>
      <c r="B40" s="14" t="s">
        <v>122</v>
      </c>
      <c r="C40" s="15"/>
      <c r="D40" s="15"/>
      <c r="E40" s="14"/>
      <c r="F40" s="16"/>
      <c r="G40" s="17"/>
      <c r="H40" s="15">
        <f>Tabel1[[#This Row],[Kans]]*Tabel1[[#This Row],[Effect]]</f>
        <v>0</v>
      </c>
      <c r="I40" s="14"/>
      <c r="J40" s="73"/>
      <c r="K40" s="18"/>
      <c r="L40" s="15"/>
      <c r="M40" s="14"/>
    </row>
    <row r="41" spans="1:13" ht="15.75" thickBot="1" x14ac:dyDescent="0.3">
      <c r="A41" s="21" t="s">
        <v>79</v>
      </c>
      <c r="B41" s="22" t="s">
        <v>80</v>
      </c>
      <c r="C41" s="23"/>
      <c r="D41" s="23"/>
      <c r="E41" s="22"/>
      <c r="F41" s="23"/>
      <c r="G41" s="23"/>
      <c r="H41" s="23"/>
      <c r="I41" s="22"/>
      <c r="J41" s="23"/>
      <c r="K41" s="24"/>
      <c r="L41" s="23"/>
      <c r="M41" s="22"/>
    </row>
    <row r="42" spans="1:13" ht="15.75" thickBot="1" x14ac:dyDescent="0.3">
      <c r="A42" s="25" t="s">
        <v>81</v>
      </c>
      <c r="B42" s="26" t="s">
        <v>39</v>
      </c>
      <c r="C42" s="27"/>
      <c r="D42" s="27"/>
      <c r="E42" s="26"/>
      <c r="F42" s="27"/>
      <c r="G42" s="27"/>
      <c r="H42" s="27"/>
      <c r="I42" s="26"/>
      <c r="J42" s="27"/>
      <c r="K42" s="28"/>
      <c r="L42" s="27"/>
      <c r="M42" s="26"/>
    </row>
    <row r="43" spans="1:13" ht="90.75" thickBot="1" x14ac:dyDescent="0.3">
      <c r="A43" s="13" t="s">
        <v>82</v>
      </c>
      <c r="B43" s="14" t="s">
        <v>123</v>
      </c>
      <c r="C43" s="15"/>
      <c r="D43" s="15"/>
      <c r="E43" s="14"/>
      <c r="F43" s="16"/>
      <c r="G43" s="17"/>
      <c r="H43" s="15">
        <f>Tabel1[[#This Row],[Kans]]*Tabel1[[#This Row],[Effect]]</f>
        <v>0</v>
      </c>
      <c r="I43" s="14"/>
      <c r="J43" s="15"/>
      <c r="K43" s="18"/>
      <c r="L43" s="15"/>
      <c r="M43" s="14"/>
    </row>
    <row r="44" spans="1:13" ht="135.75" thickBot="1" x14ac:dyDescent="0.3">
      <c r="A44" s="13" t="s">
        <v>83</v>
      </c>
      <c r="B44" s="14" t="s">
        <v>124</v>
      </c>
      <c r="C44" s="15"/>
      <c r="D44" s="15"/>
      <c r="E44" s="14"/>
      <c r="F44" s="16"/>
      <c r="G44" s="17"/>
      <c r="H44" s="15">
        <f>Tabel1[[#This Row],[Kans]]*Tabel1[[#This Row],[Effect]]</f>
        <v>0</v>
      </c>
      <c r="I44" s="14"/>
      <c r="J44" s="15"/>
      <c r="K44" s="18"/>
      <c r="L44" s="15"/>
      <c r="M44" s="14"/>
    </row>
    <row r="45" spans="1:13" ht="90.75" thickBot="1" x14ac:dyDescent="0.3">
      <c r="A45" s="13" t="s">
        <v>84</v>
      </c>
      <c r="B45" s="14" t="s">
        <v>125</v>
      </c>
      <c r="C45" s="15"/>
      <c r="D45" s="15"/>
      <c r="E45" s="14"/>
      <c r="F45" s="16"/>
      <c r="G45" s="17"/>
      <c r="H45" s="15">
        <f>Tabel1[[#This Row],[Kans]]*Tabel1[[#This Row],[Effect]]</f>
        <v>0</v>
      </c>
      <c r="I45" s="14"/>
      <c r="J45" s="15"/>
      <c r="K45" s="18"/>
      <c r="L45" s="15"/>
      <c r="M45" s="14"/>
    </row>
    <row r="46" spans="1:13" ht="75.75" thickBot="1" x14ac:dyDescent="0.3">
      <c r="A46" s="13" t="s">
        <v>85</v>
      </c>
      <c r="B46" s="14" t="s">
        <v>126</v>
      </c>
      <c r="C46" s="15"/>
      <c r="D46" s="15"/>
      <c r="E46" s="14"/>
      <c r="F46" s="16"/>
      <c r="G46" s="17"/>
      <c r="H46" s="15">
        <f>Tabel1[[#This Row],[Kans]]*Tabel1[[#This Row],[Effect]]</f>
        <v>0</v>
      </c>
      <c r="I46" s="14"/>
      <c r="J46" s="15"/>
      <c r="K46" s="18"/>
      <c r="L46" s="15"/>
      <c r="M46" s="14"/>
    </row>
    <row r="47" spans="1:13" ht="75.75" thickBot="1" x14ac:dyDescent="0.3">
      <c r="A47" s="13" t="s">
        <v>86</v>
      </c>
      <c r="B47" s="14" t="s">
        <v>127</v>
      </c>
      <c r="C47" s="15"/>
      <c r="D47" s="15"/>
      <c r="E47" s="14"/>
      <c r="F47" s="16"/>
      <c r="G47" s="17"/>
      <c r="H47" s="15">
        <f>Tabel1[[#This Row],[Kans]]*Tabel1[[#This Row],[Effect]]</f>
        <v>0</v>
      </c>
      <c r="I47" s="14"/>
      <c r="J47" s="15"/>
      <c r="K47" s="18"/>
      <c r="L47" s="15"/>
      <c r="M47" s="14"/>
    </row>
    <row r="48" spans="1:13" ht="135.75" thickBot="1" x14ac:dyDescent="0.3">
      <c r="A48" s="13" t="s">
        <v>87</v>
      </c>
      <c r="B48" s="14" t="s">
        <v>128</v>
      </c>
      <c r="C48" s="15"/>
      <c r="D48" s="15"/>
      <c r="E48" s="14"/>
      <c r="F48" s="16"/>
      <c r="G48" s="17"/>
      <c r="H48" s="15">
        <f>Tabel1[[#This Row],[Kans]]*Tabel1[[#This Row],[Effect]]</f>
        <v>0</v>
      </c>
      <c r="I48" s="14"/>
      <c r="J48" s="15"/>
      <c r="K48" s="18"/>
      <c r="L48" s="15"/>
      <c r="M48" s="14"/>
    </row>
    <row r="49" spans="1:13" ht="90.75" thickBot="1" x14ac:dyDescent="0.3">
      <c r="A49" s="13" t="s">
        <v>88</v>
      </c>
      <c r="B49" s="14" t="s">
        <v>129</v>
      </c>
      <c r="C49" s="15"/>
      <c r="D49" s="15"/>
      <c r="E49" s="14"/>
      <c r="F49" s="16"/>
      <c r="G49" s="17"/>
      <c r="H49" s="15">
        <f>Tabel1[[#This Row],[Kans]]*Tabel1[[#This Row],[Effect]]</f>
        <v>0</v>
      </c>
      <c r="I49" s="14"/>
      <c r="J49" s="15"/>
      <c r="K49" s="18"/>
      <c r="L49" s="15"/>
      <c r="M49" s="14"/>
    </row>
    <row r="50" spans="1:13" ht="105.75" thickBot="1" x14ac:dyDescent="0.3">
      <c r="A50" s="13" t="s">
        <v>89</v>
      </c>
      <c r="B50" s="14" t="s">
        <v>130</v>
      </c>
      <c r="C50" s="15"/>
      <c r="D50" s="15"/>
      <c r="E50" s="14"/>
      <c r="F50" s="16"/>
      <c r="G50" s="17"/>
      <c r="H50" s="15">
        <f>Tabel1[[#This Row],[Kans]]*Tabel1[[#This Row],[Effect]]</f>
        <v>0</v>
      </c>
      <c r="I50" s="14"/>
      <c r="J50" s="15"/>
      <c r="K50" s="18"/>
      <c r="L50" s="15"/>
      <c r="M50" s="14"/>
    </row>
    <row r="51" spans="1:13" ht="75.75" thickBot="1" x14ac:dyDescent="0.3">
      <c r="A51" s="13" t="s">
        <v>90</v>
      </c>
      <c r="B51" s="14" t="s">
        <v>131</v>
      </c>
      <c r="C51" s="15"/>
      <c r="D51" s="15"/>
      <c r="E51" s="14"/>
      <c r="F51" s="16"/>
      <c r="G51" s="17"/>
      <c r="H51" s="15">
        <f>Tabel1[[#This Row],[Kans]]*Tabel1[[#This Row],[Effect]]</f>
        <v>0</v>
      </c>
      <c r="I51" s="14"/>
      <c r="J51" s="15"/>
      <c r="K51" s="18"/>
      <c r="L51" s="15"/>
      <c r="M51" s="14"/>
    </row>
    <row r="52" spans="1:13" ht="105.75" thickBot="1" x14ac:dyDescent="0.3">
      <c r="A52" s="13" t="s">
        <v>91</v>
      </c>
      <c r="B52" s="14" t="s">
        <v>132</v>
      </c>
      <c r="C52" s="15"/>
      <c r="D52" s="15"/>
      <c r="E52" s="14"/>
      <c r="F52" s="16"/>
      <c r="G52" s="17"/>
      <c r="H52" s="15">
        <f>Tabel1[[#This Row],[Kans]]*Tabel1[[#This Row],[Effect]]</f>
        <v>0</v>
      </c>
      <c r="I52" s="14"/>
      <c r="J52" s="15"/>
      <c r="K52" s="18"/>
      <c r="L52" s="15"/>
      <c r="M52" s="14"/>
    </row>
    <row r="53" spans="1:13" ht="60.75" thickBot="1" x14ac:dyDescent="0.3">
      <c r="A53" s="13" t="s">
        <v>92</v>
      </c>
      <c r="B53" s="14" t="s">
        <v>133</v>
      </c>
      <c r="C53" s="15"/>
      <c r="D53" s="15"/>
      <c r="E53" s="14"/>
      <c r="F53" s="16"/>
      <c r="G53" s="17"/>
      <c r="H53" s="15">
        <f>Tabel1[[#This Row],[Kans]]*Tabel1[[#This Row],[Effect]]</f>
        <v>0</v>
      </c>
      <c r="I53" s="14"/>
      <c r="J53" s="15"/>
      <c r="K53" s="18"/>
      <c r="L53" s="15"/>
      <c r="M53" s="14"/>
    </row>
    <row r="54" spans="1:13" ht="75.75" thickBot="1" x14ac:dyDescent="0.3">
      <c r="A54" s="13" t="s">
        <v>93</v>
      </c>
      <c r="B54" s="14" t="s">
        <v>134</v>
      </c>
      <c r="C54" s="15"/>
      <c r="D54" s="15"/>
      <c r="E54" s="14"/>
      <c r="F54" s="16"/>
      <c r="G54" s="17"/>
      <c r="H54" s="15">
        <f>Tabel1[[#This Row],[Kans]]*Tabel1[[#This Row],[Effect]]</f>
        <v>0</v>
      </c>
      <c r="I54" s="14"/>
      <c r="J54" s="15"/>
      <c r="K54" s="18"/>
      <c r="L54" s="15"/>
      <c r="M54" s="14"/>
    </row>
    <row r="55" spans="1:13" ht="15.75" thickBot="1" x14ac:dyDescent="0.3">
      <c r="A55" s="25" t="s">
        <v>94</v>
      </c>
      <c r="B55" s="26" t="s">
        <v>55</v>
      </c>
      <c r="C55" s="27"/>
      <c r="D55" s="27"/>
      <c r="E55" s="26"/>
      <c r="F55" s="27"/>
      <c r="G55" s="27"/>
      <c r="H55" s="27"/>
      <c r="I55" s="26"/>
      <c r="J55" s="27"/>
      <c r="K55" s="28"/>
      <c r="L55" s="27"/>
      <c r="M55" s="26"/>
    </row>
    <row r="56" spans="1:13" ht="90.75" thickBot="1" x14ac:dyDescent="0.3">
      <c r="A56" s="13" t="s">
        <v>95</v>
      </c>
      <c r="B56" s="14" t="s">
        <v>135</v>
      </c>
      <c r="C56" s="15"/>
      <c r="D56" s="15"/>
      <c r="E56" s="14"/>
      <c r="F56" s="16"/>
      <c r="G56" s="17"/>
      <c r="H56" s="15">
        <f>Tabel1[[#This Row],[Kans]]*Tabel1[[#This Row],[Effect]]</f>
        <v>0</v>
      </c>
      <c r="I56" s="14"/>
      <c r="J56" s="15"/>
      <c r="K56" s="18"/>
      <c r="L56" s="15"/>
      <c r="M56" s="14"/>
    </row>
    <row r="57" spans="1:13" ht="120.75" thickBot="1" x14ac:dyDescent="0.3">
      <c r="A57" s="13" t="s">
        <v>96</v>
      </c>
      <c r="B57" s="14" t="s">
        <v>136</v>
      </c>
      <c r="C57" s="15"/>
      <c r="D57" s="15"/>
      <c r="E57" s="14"/>
      <c r="F57" s="16"/>
      <c r="G57" s="17"/>
      <c r="H57" s="15">
        <f>Tabel1[[#This Row],[Kans]]*Tabel1[[#This Row],[Effect]]</f>
        <v>0</v>
      </c>
      <c r="I57" s="14"/>
      <c r="J57" s="15"/>
      <c r="K57" s="18"/>
      <c r="L57" s="15"/>
      <c r="M57" s="14"/>
    </row>
    <row r="58" spans="1:13" ht="90.75" thickBot="1" x14ac:dyDescent="0.3">
      <c r="A58" s="13" t="s">
        <v>97</v>
      </c>
      <c r="B58" s="14" t="s">
        <v>137</v>
      </c>
      <c r="C58" s="15"/>
      <c r="D58" s="15"/>
      <c r="E58" s="14"/>
      <c r="F58" s="16"/>
      <c r="G58" s="17"/>
      <c r="H58" s="15">
        <f>Tabel1[[#This Row],[Kans]]*Tabel1[[#This Row],[Effect]]</f>
        <v>0</v>
      </c>
      <c r="I58" s="14"/>
      <c r="J58" s="15"/>
      <c r="K58" s="18"/>
      <c r="L58" s="15"/>
      <c r="M58" s="14"/>
    </row>
    <row r="59" spans="1:13" ht="90.75" thickBot="1" x14ac:dyDescent="0.3">
      <c r="A59" s="13" t="s">
        <v>98</v>
      </c>
      <c r="B59" s="14" t="s">
        <v>138</v>
      </c>
      <c r="C59" s="15"/>
      <c r="D59" s="15"/>
      <c r="E59" s="14"/>
      <c r="F59" s="16"/>
      <c r="G59" s="17"/>
      <c r="H59" s="15">
        <f>Tabel1[[#This Row],[Kans]]*Tabel1[[#This Row],[Effect]]</f>
        <v>0</v>
      </c>
      <c r="I59" s="14"/>
      <c r="J59" s="15"/>
      <c r="K59" s="18"/>
      <c r="L59" s="15"/>
      <c r="M59" s="14"/>
    </row>
    <row r="60" spans="1:13" ht="105.75" thickBot="1" x14ac:dyDescent="0.3">
      <c r="A60" s="13" t="s">
        <v>99</v>
      </c>
      <c r="B60" s="14" t="s">
        <v>139</v>
      </c>
      <c r="C60" s="15"/>
      <c r="D60" s="15"/>
      <c r="E60" s="14"/>
      <c r="F60" s="16"/>
      <c r="G60" s="17"/>
      <c r="H60" s="15">
        <f>Tabel1[[#This Row],[Kans]]*Tabel1[[#This Row],[Effect]]</f>
        <v>0</v>
      </c>
      <c r="I60" s="14"/>
      <c r="J60" s="15"/>
      <c r="K60" s="18"/>
      <c r="L60" s="15"/>
      <c r="M60" s="14"/>
    </row>
    <row r="61" spans="1:13" ht="75.75" thickBot="1" x14ac:dyDescent="0.3">
      <c r="A61" s="13" t="s">
        <v>100</v>
      </c>
      <c r="B61" s="14" t="s">
        <v>140</v>
      </c>
      <c r="C61" s="15"/>
      <c r="D61" s="15"/>
      <c r="E61" s="14"/>
      <c r="F61" s="16"/>
      <c r="G61" s="17"/>
      <c r="H61" s="15">
        <f>Tabel1[[#This Row],[Kans]]*Tabel1[[#This Row],[Effect]]</f>
        <v>0</v>
      </c>
      <c r="I61" s="14"/>
      <c r="J61" s="15"/>
      <c r="K61" s="18"/>
      <c r="L61" s="15"/>
      <c r="M61" s="14"/>
    </row>
    <row r="62" spans="1:13" ht="75.75" thickBot="1" x14ac:dyDescent="0.3">
      <c r="A62" s="13" t="s">
        <v>101</v>
      </c>
      <c r="B62" s="14" t="s">
        <v>141</v>
      </c>
      <c r="C62" s="15"/>
      <c r="D62" s="15"/>
      <c r="E62" s="14"/>
      <c r="F62" s="16"/>
      <c r="G62" s="17"/>
      <c r="H62" s="15">
        <f>Tabel1[[#This Row],[Kans]]*Tabel1[[#This Row],[Effect]]</f>
        <v>0</v>
      </c>
      <c r="I62" s="14"/>
      <c r="J62" s="15"/>
      <c r="K62" s="18"/>
      <c r="L62" s="15"/>
      <c r="M62" s="14"/>
    </row>
    <row r="63" spans="1:13" ht="120.75" thickBot="1" x14ac:dyDescent="0.3">
      <c r="A63" s="13" t="s">
        <v>102</v>
      </c>
      <c r="B63" s="14" t="s">
        <v>142</v>
      </c>
      <c r="C63" s="15"/>
      <c r="D63" s="15"/>
      <c r="E63" s="14"/>
      <c r="F63" s="16"/>
      <c r="G63" s="17"/>
      <c r="H63" s="15">
        <f>Tabel1[[#This Row],[Kans]]*Tabel1[[#This Row],[Effect]]</f>
        <v>0</v>
      </c>
      <c r="I63" s="14"/>
      <c r="J63" s="15"/>
      <c r="K63" s="18"/>
      <c r="L63" s="15"/>
      <c r="M63" s="14"/>
    </row>
    <row r="64" spans="1:13" ht="90.75" thickBot="1" x14ac:dyDescent="0.3">
      <c r="A64" s="13" t="s">
        <v>103</v>
      </c>
      <c r="B64" s="14" t="s">
        <v>143</v>
      </c>
      <c r="C64" s="15"/>
      <c r="D64" s="15"/>
      <c r="E64" s="14"/>
      <c r="F64" s="16"/>
      <c r="G64" s="17"/>
      <c r="H64" s="15">
        <f>Tabel1[[#This Row],[Kans]]*Tabel1[[#This Row],[Effect]]</f>
        <v>0</v>
      </c>
      <c r="I64" s="14"/>
      <c r="J64" s="15"/>
      <c r="K64" s="18"/>
      <c r="L64" s="15"/>
      <c r="M64" s="14"/>
    </row>
    <row r="65" spans="1:13" ht="75.75" thickBot="1" x14ac:dyDescent="0.3">
      <c r="A65" s="13" t="s">
        <v>104</v>
      </c>
      <c r="B65" s="14" t="s">
        <v>144</v>
      </c>
      <c r="C65" s="15"/>
      <c r="D65" s="15"/>
      <c r="E65" s="14"/>
      <c r="F65" s="16"/>
      <c r="G65" s="17"/>
      <c r="H65" s="15">
        <f>Tabel1[[#This Row],[Kans]]*Tabel1[[#This Row],[Effect]]</f>
        <v>0</v>
      </c>
      <c r="I65" s="14"/>
      <c r="J65" s="15"/>
      <c r="K65" s="18"/>
      <c r="L65" s="15"/>
      <c r="M65" s="14"/>
    </row>
    <row r="66" spans="1:13" ht="75.75" thickBot="1" x14ac:dyDescent="0.3">
      <c r="A66" s="13" t="s">
        <v>105</v>
      </c>
      <c r="B66" s="14" t="s">
        <v>145</v>
      </c>
      <c r="C66" s="15"/>
      <c r="D66" s="15"/>
      <c r="E66" s="14"/>
      <c r="F66" s="16"/>
      <c r="G66" s="17"/>
      <c r="H66" s="15">
        <f>Tabel1[[#This Row],[Kans]]*Tabel1[[#This Row],[Effect]]</f>
        <v>0</v>
      </c>
      <c r="I66" s="14"/>
      <c r="J66" s="15"/>
      <c r="K66" s="18"/>
      <c r="L66" s="15"/>
      <c r="M66" s="14"/>
    </row>
    <row r="67" spans="1:13" ht="75.75" thickBot="1" x14ac:dyDescent="0.3">
      <c r="A67" s="13" t="s">
        <v>106</v>
      </c>
      <c r="B67" s="14" t="s">
        <v>146</v>
      </c>
      <c r="C67" s="15"/>
      <c r="D67" s="15"/>
      <c r="E67" s="14"/>
      <c r="F67" s="16"/>
      <c r="G67" s="17"/>
      <c r="H67" s="15">
        <f>Tabel1[[#This Row],[Kans]]*Tabel1[[#This Row],[Effect]]</f>
        <v>0</v>
      </c>
      <c r="I67" s="14"/>
      <c r="J67" s="15"/>
      <c r="K67" s="18"/>
      <c r="L67" s="15"/>
      <c r="M67" s="14"/>
    </row>
    <row r="68" spans="1:13" ht="90.75" thickBot="1" x14ac:dyDescent="0.3">
      <c r="A68" s="13" t="s">
        <v>107</v>
      </c>
      <c r="B68" s="14" t="s">
        <v>147</v>
      </c>
      <c r="C68" s="15"/>
      <c r="D68" s="15"/>
      <c r="E68" s="14"/>
      <c r="F68" s="16"/>
      <c r="G68" s="17"/>
      <c r="H68" s="15">
        <f>Tabel1[[#This Row],[Kans]]*Tabel1[[#This Row],[Effect]]</f>
        <v>0</v>
      </c>
      <c r="I68" s="14"/>
      <c r="J68" s="15"/>
      <c r="K68" s="18"/>
      <c r="L68" s="15"/>
      <c r="M68" s="14"/>
    </row>
    <row r="69" spans="1:13" ht="135.75" thickBot="1" x14ac:dyDescent="0.3">
      <c r="A69" s="13" t="s">
        <v>108</v>
      </c>
      <c r="B69" s="14" t="s">
        <v>148</v>
      </c>
      <c r="C69" s="15"/>
      <c r="D69" s="15"/>
      <c r="E69" s="14"/>
      <c r="F69" s="16"/>
      <c r="G69" s="17"/>
      <c r="H69" s="15">
        <f>Tabel1[[#This Row],[Kans]]*Tabel1[[#This Row],[Effect]]</f>
        <v>0</v>
      </c>
      <c r="I69" s="14"/>
      <c r="J69" s="15"/>
      <c r="K69" s="18"/>
      <c r="L69" s="15"/>
      <c r="M69" s="14"/>
    </row>
    <row r="70" spans="1:13" ht="15.75" thickBot="1" x14ac:dyDescent="0.3">
      <c r="A70" s="25" t="s">
        <v>109</v>
      </c>
      <c r="B70" s="26" t="s">
        <v>71</v>
      </c>
      <c r="C70" s="27"/>
      <c r="D70" s="27"/>
      <c r="E70" s="26"/>
      <c r="F70" s="27"/>
      <c r="G70" s="27"/>
      <c r="H70" s="27"/>
      <c r="I70" s="26"/>
      <c r="J70" s="27"/>
      <c r="K70" s="28"/>
      <c r="L70" s="27"/>
      <c r="M70" s="26"/>
    </row>
    <row r="71" spans="1:13" ht="150.75" thickBot="1" x14ac:dyDescent="0.3">
      <c r="A71" s="13" t="s">
        <v>72</v>
      </c>
      <c r="B71" s="14" t="s">
        <v>149</v>
      </c>
      <c r="C71" s="15"/>
      <c r="D71" s="15"/>
      <c r="E71" s="14"/>
      <c r="F71" s="16"/>
      <c r="G71" s="17"/>
      <c r="H71" s="15">
        <f>Tabel1[[#This Row],[Kans]]*Tabel1[[#This Row],[Effect]]</f>
        <v>0</v>
      </c>
      <c r="I71" s="14"/>
      <c r="J71" s="15"/>
      <c r="K71" s="18"/>
      <c r="L71" s="15"/>
      <c r="M71" s="14"/>
    </row>
    <row r="72" spans="1:13" ht="90.75" thickBot="1" x14ac:dyDescent="0.3">
      <c r="A72" s="13" t="s">
        <v>73</v>
      </c>
      <c r="B72" s="14" t="s">
        <v>150</v>
      </c>
      <c r="C72" s="15"/>
      <c r="D72" s="15"/>
      <c r="E72" s="14"/>
      <c r="F72" s="16"/>
      <c r="G72" s="17"/>
      <c r="H72" s="15">
        <f>Tabel1[[#This Row],[Kans]]*Tabel1[[#This Row],[Effect]]</f>
        <v>0</v>
      </c>
      <c r="I72" s="14"/>
      <c r="J72" s="15"/>
      <c r="K72" s="18"/>
      <c r="L72" s="15"/>
      <c r="M72" s="14"/>
    </row>
    <row r="73" spans="1:13" ht="15.75" thickBot="1" x14ac:dyDescent="0.3">
      <c r="A73" s="25" t="s">
        <v>110</v>
      </c>
      <c r="B73" s="26" t="s">
        <v>75</v>
      </c>
      <c r="C73" s="27"/>
      <c r="D73" s="27"/>
      <c r="E73" s="26"/>
      <c r="F73" s="27"/>
      <c r="G73" s="27"/>
      <c r="H73" s="27"/>
      <c r="I73" s="26"/>
      <c r="J73" s="27"/>
      <c r="K73" s="28"/>
      <c r="L73" s="27"/>
      <c r="M73" s="26"/>
    </row>
    <row r="74" spans="1:13" ht="135.75" thickBot="1" x14ac:dyDescent="0.3">
      <c r="A74" s="13" t="s">
        <v>76</v>
      </c>
      <c r="B74" s="14" t="s">
        <v>151</v>
      </c>
      <c r="C74" s="15"/>
      <c r="D74" s="15"/>
      <c r="E74" s="14"/>
      <c r="F74" s="16"/>
      <c r="G74" s="17"/>
      <c r="H74" s="15">
        <f>Tabel1[[#This Row],[Kans]]*Tabel1[[#This Row],[Effect]]</f>
        <v>0</v>
      </c>
      <c r="I74" s="14"/>
      <c r="J74" s="15"/>
      <c r="K74" s="18"/>
      <c r="L74" s="15"/>
      <c r="M74" s="14"/>
    </row>
    <row r="75" spans="1:13" ht="105.75" thickBot="1" x14ac:dyDescent="0.3">
      <c r="A75" s="13" t="s">
        <v>77</v>
      </c>
      <c r="B75" s="14" t="s">
        <v>152</v>
      </c>
      <c r="C75" s="15"/>
      <c r="D75" s="15"/>
      <c r="E75" s="14"/>
      <c r="F75" s="16"/>
      <c r="G75" s="17"/>
      <c r="H75" s="15">
        <f>Tabel1[[#This Row],[Kans]]*Tabel1[[#This Row],[Effect]]</f>
        <v>0</v>
      </c>
      <c r="I75" s="14"/>
      <c r="J75" s="15"/>
      <c r="K75" s="18"/>
      <c r="L75" s="15"/>
      <c r="M75" s="14"/>
    </row>
    <row r="76" spans="1:13" ht="75.75" thickBot="1" x14ac:dyDescent="0.3">
      <c r="A76" s="13" t="s">
        <v>78</v>
      </c>
      <c r="B76" s="14" t="s">
        <v>122</v>
      </c>
      <c r="C76" s="15"/>
      <c r="D76" s="15"/>
      <c r="E76" s="14"/>
      <c r="F76" s="16"/>
      <c r="G76" s="17"/>
      <c r="H76" s="15">
        <f>Tabel1[[#This Row],[Kans]]*Tabel1[[#This Row],[Effect]]</f>
        <v>0</v>
      </c>
      <c r="I76" s="14"/>
      <c r="J76" s="15"/>
      <c r="K76" s="18"/>
      <c r="L76" s="15"/>
      <c r="M76" s="14"/>
    </row>
    <row r="77" spans="1:13" ht="15.75" collapsed="1" thickBot="1" x14ac:dyDescent="0.3">
      <c r="A77" s="21" t="s">
        <v>111</v>
      </c>
      <c r="B77" s="22" t="s">
        <v>112</v>
      </c>
      <c r="C77" s="23"/>
      <c r="D77" s="23"/>
      <c r="E77" s="22"/>
      <c r="F77" s="23"/>
      <c r="G77" s="23"/>
      <c r="H77" s="23"/>
      <c r="I77" s="22"/>
      <c r="J77" s="23"/>
      <c r="K77" s="24"/>
      <c r="L77" s="23"/>
      <c r="M77" s="22"/>
    </row>
    <row r="78" spans="1:13" ht="60.75" thickBot="1" x14ac:dyDescent="0.3">
      <c r="A78" s="13" t="s">
        <v>113</v>
      </c>
      <c r="B78" s="14" t="s">
        <v>153</v>
      </c>
      <c r="C78" s="15"/>
      <c r="D78" s="15"/>
      <c r="E78" s="14"/>
      <c r="F78" s="16"/>
      <c r="G78" s="17"/>
      <c r="H78" s="15">
        <f>Tabel1[[#This Row],[Kans]]*Tabel1[[#This Row],[Effect]]</f>
        <v>0</v>
      </c>
      <c r="I78" s="14"/>
      <c r="J78" s="73"/>
      <c r="K78" s="18"/>
      <c r="L78" s="15"/>
      <c r="M78" s="14"/>
    </row>
    <row r="79" spans="1:13" ht="75.75" thickBot="1" x14ac:dyDescent="0.3">
      <c r="A79" s="13" t="s">
        <v>114</v>
      </c>
      <c r="B79" s="14" t="s">
        <v>154</v>
      </c>
      <c r="C79" s="15"/>
      <c r="D79" s="15"/>
      <c r="E79" s="14"/>
      <c r="F79" s="16"/>
      <c r="G79" s="17"/>
      <c r="H79" s="15">
        <f>Tabel1[[#This Row],[Kans]]*Tabel1[[#This Row],[Effect]]</f>
        <v>0</v>
      </c>
      <c r="I79" s="14"/>
      <c r="J79" s="73"/>
      <c r="K79" s="18"/>
      <c r="L79" s="15"/>
      <c r="M79" s="14"/>
    </row>
    <row r="80" spans="1:13" ht="75.75" thickBot="1" x14ac:dyDescent="0.3">
      <c r="A80" s="13" t="s">
        <v>115</v>
      </c>
      <c r="B80" s="14" t="s">
        <v>155</v>
      </c>
      <c r="C80" s="15"/>
      <c r="D80" s="15"/>
      <c r="E80" s="14"/>
      <c r="F80" s="16"/>
      <c r="G80" s="17"/>
      <c r="H80" s="15">
        <f>Tabel1[[#This Row],[Kans]]*Tabel1[[#This Row],[Effect]]</f>
        <v>0</v>
      </c>
      <c r="I80" s="14"/>
      <c r="J80" s="73"/>
      <c r="K80" s="18"/>
      <c r="L80" s="15"/>
      <c r="M80" s="14"/>
    </row>
    <row r="81" spans="1:13" ht="105.75" thickBot="1" x14ac:dyDescent="0.3">
      <c r="A81" s="13" t="s">
        <v>116</v>
      </c>
      <c r="B81" s="14" t="s">
        <v>156</v>
      </c>
      <c r="C81" s="15"/>
      <c r="D81" s="15"/>
      <c r="E81" s="14"/>
      <c r="F81" s="16"/>
      <c r="G81" s="17"/>
      <c r="H81" s="15">
        <f>Tabel1[[#This Row],[Kans]]*Tabel1[[#This Row],[Effect]]</f>
        <v>0</v>
      </c>
      <c r="I81" s="14"/>
      <c r="J81" s="73"/>
      <c r="K81" s="18"/>
      <c r="L81" s="15"/>
      <c r="M81" s="14"/>
    </row>
    <row r="82" spans="1:13" ht="75.75" thickBot="1" x14ac:dyDescent="0.3">
      <c r="A82" s="13" t="s">
        <v>117</v>
      </c>
      <c r="B82" s="14" t="s">
        <v>157</v>
      </c>
      <c r="C82" s="15"/>
      <c r="D82" s="15"/>
      <c r="E82" s="14"/>
      <c r="F82" s="16"/>
      <c r="G82" s="17"/>
      <c r="H82" s="15">
        <f>Tabel1[[#This Row],[Kans]]*Tabel1[[#This Row],[Effect]]</f>
        <v>0</v>
      </c>
      <c r="I82" s="14"/>
      <c r="J82" s="73"/>
      <c r="K82" s="18"/>
      <c r="L82" s="15"/>
      <c r="M82" s="14"/>
    </row>
    <row r="83" spans="1:13" ht="15.75" collapsed="1" thickBot="1" x14ac:dyDescent="0.3"/>
    <row r="84" spans="1:13" ht="15.75" thickBot="1" x14ac:dyDescent="0.3">
      <c r="B84" s="19" t="s">
        <v>715</v>
      </c>
      <c r="C84" s="13">
        <v>68</v>
      </c>
      <c r="D84" s="13"/>
    </row>
    <row r="85" spans="1:13" ht="15.75" thickBot="1" x14ac:dyDescent="0.3">
      <c r="B85" s="19" t="s">
        <v>713</v>
      </c>
      <c r="C85" s="13">
        <f>COUNTIF(C5:C83,D85)</f>
        <v>0</v>
      </c>
      <c r="D85" s="13" t="s">
        <v>581</v>
      </c>
    </row>
    <row r="86" spans="1:13" ht="15.75" thickBot="1" x14ac:dyDescent="0.3">
      <c r="B86" s="19" t="s">
        <v>714</v>
      </c>
      <c r="C86" s="13">
        <f>COUNTIF(C6:C82,D86)</f>
        <v>0</v>
      </c>
      <c r="D86" s="13" t="s">
        <v>1</v>
      </c>
    </row>
    <row r="87" spans="1:13" ht="15.75" thickBot="1" x14ac:dyDescent="0.3">
      <c r="B87" s="19" t="s">
        <v>718</v>
      </c>
      <c r="C87" s="13">
        <f>COUNTIF(C5:C82,D87)</f>
        <v>0</v>
      </c>
      <c r="D87" s="13" t="s">
        <v>717</v>
      </c>
    </row>
    <row r="88" spans="1:13" ht="15.75" thickBot="1" x14ac:dyDescent="0.3">
      <c r="B88" s="19" t="s">
        <v>716</v>
      </c>
      <c r="C88" s="20">
        <f>(C85+C87)/C84</f>
        <v>0</v>
      </c>
      <c r="D88" s="13" t="s">
        <v>697</v>
      </c>
    </row>
  </sheetData>
  <mergeCells count="1">
    <mergeCell ref="A2:M2"/>
  </mergeCells>
  <conditionalFormatting sqref="C1 C83 C5 C89:C1048576 C3">
    <cfRule type="cellIs" dxfId="1155" priority="649" operator="equal">
      <formula>"Nee"</formula>
    </cfRule>
  </conditionalFormatting>
  <conditionalFormatting sqref="L1 L83:L1048576 L5 L3">
    <cfRule type="cellIs" dxfId="1154" priority="646" operator="equal">
      <formula>"Gesloten"</formula>
    </cfRule>
    <cfRule type="cellIs" dxfId="1153" priority="647" operator="equal">
      <formula>"In behandeling"</formula>
    </cfRule>
    <cfRule type="cellIs" dxfId="1152" priority="648" operator="equal">
      <formula>"Open"</formula>
    </cfRule>
  </conditionalFormatting>
  <conditionalFormatting sqref="C41">
    <cfRule type="cellIs" dxfId="1151" priority="565" operator="equal">
      <formula>"Nee"</formula>
    </cfRule>
  </conditionalFormatting>
  <conditionalFormatting sqref="C73">
    <cfRule type="cellIs" dxfId="1150" priority="435" operator="equal">
      <formula>"Nee"</formula>
    </cfRule>
  </conditionalFormatting>
  <conditionalFormatting sqref="L19">
    <cfRule type="cellIs" dxfId="1149" priority="590" operator="equal">
      <formula>"Gesloten"</formula>
    </cfRule>
    <cfRule type="cellIs" dxfId="1148" priority="591" operator="equal">
      <formula>"In behandeling"</formula>
    </cfRule>
    <cfRule type="cellIs" dxfId="1147" priority="592" operator="equal">
      <formula>"Open"</formula>
    </cfRule>
  </conditionalFormatting>
  <conditionalFormatting sqref="C4">
    <cfRule type="cellIs" dxfId="1146" priority="569" operator="equal">
      <formula>"Nee"</formula>
    </cfRule>
  </conditionalFormatting>
  <conditionalFormatting sqref="L4">
    <cfRule type="cellIs" dxfId="1145" priority="566" operator="equal">
      <formula>"Gesloten"</formula>
    </cfRule>
    <cfRule type="cellIs" dxfId="1144" priority="567" operator="equal">
      <formula>"In behandeling"</formula>
    </cfRule>
    <cfRule type="cellIs" dxfId="1143" priority="568" operator="equal">
      <formula>"Open"</formula>
    </cfRule>
  </conditionalFormatting>
  <conditionalFormatting sqref="L41">
    <cfRule type="cellIs" dxfId="1142" priority="562" operator="equal">
      <formula>"Gesloten"</formula>
    </cfRule>
    <cfRule type="cellIs" dxfId="1141" priority="563" operator="equal">
      <formula>"In behandeling"</formula>
    </cfRule>
    <cfRule type="cellIs" dxfId="1140" priority="564" operator="equal">
      <formula>"Open"</formula>
    </cfRule>
  </conditionalFormatting>
  <conditionalFormatting sqref="C77">
    <cfRule type="cellIs" dxfId="1139" priority="561" operator="equal">
      <formula>"Nee"</formula>
    </cfRule>
  </conditionalFormatting>
  <conditionalFormatting sqref="L77">
    <cfRule type="cellIs" dxfId="1138" priority="558" operator="equal">
      <formula>"Gesloten"</formula>
    </cfRule>
    <cfRule type="cellIs" dxfId="1137" priority="559" operator="equal">
      <formula>"In behandeling"</formula>
    </cfRule>
    <cfRule type="cellIs" dxfId="1136" priority="560" operator="equal">
      <formula>"Open"</formula>
    </cfRule>
  </conditionalFormatting>
  <conditionalFormatting sqref="F3:H3">
    <cfRule type="cellIs" dxfId="1135" priority="557" operator="equal">
      <formula>"Nee"</formula>
    </cfRule>
  </conditionalFormatting>
  <conditionalFormatting sqref="L34">
    <cfRule type="cellIs" dxfId="1134" priority="452" operator="equal">
      <formula>"Gesloten"</formula>
    </cfRule>
    <cfRule type="cellIs" dxfId="1133" priority="453" operator="equal">
      <formula>"In behandeling"</formula>
    </cfRule>
    <cfRule type="cellIs" dxfId="1132" priority="454" operator="equal">
      <formula>"Open"</formula>
    </cfRule>
  </conditionalFormatting>
  <conditionalFormatting sqref="L37">
    <cfRule type="cellIs" dxfId="1131" priority="448" operator="equal">
      <formula>"Gesloten"</formula>
    </cfRule>
    <cfRule type="cellIs" dxfId="1130" priority="449" operator="equal">
      <formula>"In behandeling"</formula>
    </cfRule>
    <cfRule type="cellIs" dxfId="1129" priority="450" operator="equal">
      <formula>"Open"</formula>
    </cfRule>
  </conditionalFormatting>
  <conditionalFormatting sqref="C42">
    <cfRule type="cellIs" dxfId="1128" priority="447" operator="equal">
      <formula>"Nee"</formula>
    </cfRule>
  </conditionalFormatting>
  <conditionalFormatting sqref="L42">
    <cfRule type="cellIs" dxfId="1127" priority="444" operator="equal">
      <formula>"Gesloten"</formula>
    </cfRule>
    <cfRule type="cellIs" dxfId="1126" priority="445" operator="equal">
      <formula>"In behandeling"</formula>
    </cfRule>
    <cfRule type="cellIs" dxfId="1125" priority="446" operator="equal">
      <formula>"Open"</formula>
    </cfRule>
  </conditionalFormatting>
  <conditionalFormatting sqref="C55">
    <cfRule type="cellIs" dxfId="1124" priority="443" operator="equal">
      <formula>"Nee"</formula>
    </cfRule>
  </conditionalFormatting>
  <conditionalFormatting sqref="L55">
    <cfRule type="cellIs" dxfId="1123" priority="440" operator="equal">
      <formula>"Gesloten"</formula>
    </cfRule>
    <cfRule type="cellIs" dxfId="1122" priority="441" operator="equal">
      <formula>"In behandeling"</formula>
    </cfRule>
    <cfRule type="cellIs" dxfId="1121" priority="442" operator="equal">
      <formula>"Open"</formula>
    </cfRule>
  </conditionalFormatting>
  <conditionalFormatting sqref="L73">
    <cfRule type="cellIs" dxfId="1120" priority="432" operator="equal">
      <formula>"Gesloten"</formula>
    </cfRule>
    <cfRule type="cellIs" dxfId="1119" priority="433" operator="equal">
      <formula>"In behandeling"</formula>
    </cfRule>
    <cfRule type="cellIs" dxfId="1118" priority="434" operator="equal">
      <formula>"Open"</formula>
    </cfRule>
  </conditionalFormatting>
  <conditionalFormatting sqref="H43:H54">
    <cfRule type="cellIs" dxfId="1117" priority="226" operator="between">
      <formula>5</formula>
      <formula>8</formula>
    </cfRule>
    <cfRule type="cellIs" dxfId="1116" priority="227" operator="between">
      <formula>0</formula>
      <formula>4</formula>
    </cfRule>
    <cfRule type="cellIs" dxfId="1115" priority="228" operator="between">
      <formula>9</formula>
      <formula>25</formula>
    </cfRule>
  </conditionalFormatting>
  <conditionalFormatting sqref="C38:C40">
    <cfRule type="cellIs" dxfId="1114" priority="138" operator="equal">
      <formula>"Nee"</formula>
    </cfRule>
  </conditionalFormatting>
  <conditionalFormatting sqref="L13 L15">
    <cfRule type="cellIs" dxfId="1113" priority="291" operator="equal">
      <formula>"Gesloten"</formula>
    </cfRule>
    <cfRule type="cellIs" dxfId="1112" priority="292" operator="equal">
      <formula>"In behandeling"</formula>
    </cfRule>
    <cfRule type="cellIs" dxfId="1111" priority="293" operator="equal">
      <formula>"Open"</formula>
    </cfRule>
  </conditionalFormatting>
  <conditionalFormatting sqref="H35">
    <cfRule type="cellIs" dxfId="1110" priority="128" operator="between">
      <formula>5</formula>
      <formula>8</formula>
    </cfRule>
    <cfRule type="cellIs" dxfId="1109" priority="129" operator="between">
      <formula>0</formula>
      <formula>4</formula>
    </cfRule>
    <cfRule type="cellIs" dxfId="1108" priority="130" operator="between">
      <formula>9</formula>
      <formula>25</formula>
    </cfRule>
  </conditionalFormatting>
  <conditionalFormatting sqref="H38:H40">
    <cfRule type="cellIs" dxfId="1107" priority="123" operator="equal">
      <formula>"Nee"</formula>
    </cfRule>
  </conditionalFormatting>
  <conditionalFormatting sqref="L31">
    <cfRule type="cellIs" dxfId="1106" priority="276" operator="equal">
      <formula>"Gesloten"</formula>
    </cfRule>
    <cfRule type="cellIs" dxfId="1105" priority="277" operator="equal">
      <formula>"In behandeling"</formula>
    </cfRule>
    <cfRule type="cellIs" dxfId="1104" priority="278" operator="equal">
      <formula>"Open"</formula>
    </cfRule>
  </conditionalFormatting>
  <conditionalFormatting sqref="L35">
    <cfRule type="cellIs" dxfId="1103" priority="261" operator="equal">
      <formula>"Gesloten"</formula>
    </cfRule>
    <cfRule type="cellIs" dxfId="1102" priority="262" operator="equal">
      <formula>"In behandeling"</formula>
    </cfRule>
    <cfRule type="cellIs" dxfId="1101" priority="263" operator="equal">
      <formula>"Open"</formula>
    </cfRule>
  </conditionalFormatting>
  <conditionalFormatting sqref="H43:H54">
    <cfRule type="cellIs" dxfId="1100" priority="234" operator="equal">
      <formula>"Nee"</formula>
    </cfRule>
  </conditionalFormatting>
  <conditionalFormatting sqref="L43:L54">
    <cfRule type="cellIs" dxfId="1099" priority="231" operator="equal">
      <formula>"Gesloten"</formula>
    </cfRule>
    <cfRule type="cellIs" dxfId="1098" priority="232" operator="equal">
      <formula>"In behandeling"</formula>
    </cfRule>
    <cfRule type="cellIs" dxfId="1097" priority="233" operator="equal">
      <formula>"Open"</formula>
    </cfRule>
  </conditionalFormatting>
  <conditionalFormatting sqref="F43:F54">
    <cfRule type="containsBlanks" priority="229">
      <formula>LEN(TRIM(F43))=0</formula>
    </cfRule>
    <cfRule type="containsBlanks" priority="230">
      <formula>LEN(TRIM(F43))=0</formula>
    </cfRule>
  </conditionalFormatting>
  <conditionalFormatting sqref="H56:H69 H71:H72">
    <cfRule type="cellIs" dxfId="1096" priority="219" operator="equal">
      <formula>"Nee"</formula>
    </cfRule>
  </conditionalFormatting>
  <conditionalFormatting sqref="L56:L69 L71:L72">
    <cfRule type="cellIs" dxfId="1095" priority="216" operator="equal">
      <formula>"Gesloten"</formula>
    </cfRule>
    <cfRule type="cellIs" dxfId="1094" priority="217" operator="equal">
      <formula>"In behandeling"</formula>
    </cfRule>
    <cfRule type="cellIs" dxfId="1093" priority="218" operator="equal">
      <formula>"Open"</formula>
    </cfRule>
  </conditionalFormatting>
  <conditionalFormatting sqref="F56:F69 F71:F72">
    <cfRule type="containsBlanks" priority="214">
      <formula>LEN(TRIM(F56))=0</formula>
    </cfRule>
    <cfRule type="containsBlanks" priority="215">
      <formula>LEN(TRIM(F56))=0</formula>
    </cfRule>
  </conditionalFormatting>
  <conditionalFormatting sqref="H56:H69 H71:H72">
    <cfRule type="cellIs" dxfId="1092" priority="211" operator="between">
      <formula>5</formula>
      <formula>8</formula>
    </cfRule>
    <cfRule type="cellIs" dxfId="1091" priority="212" operator="between">
      <formula>0</formula>
      <formula>4</formula>
    </cfRule>
    <cfRule type="cellIs" dxfId="1090" priority="213" operator="between">
      <formula>9</formula>
      <formula>25</formula>
    </cfRule>
  </conditionalFormatting>
  <conditionalFormatting sqref="H74:H76 C74:C76">
    <cfRule type="cellIs" dxfId="1089" priority="204" operator="equal">
      <formula>"Nee"</formula>
    </cfRule>
  </conditionalFormatting>
  <conditionalFormatting sqref="L74:L76">
    <cfRule type="cellIs" dxfId="1088" priority="201" operator="equal">
      <formula>"Gesloten"</formula>
    </cfRule>
    <cfRule type="cellIs" dxfId="1087" priority="202" operator="equal">
      <formula>"In behandeling"</formula>
    </cfRule>
    <cfRule type="cellIs" dxfId="1086" priority="203" operator="equal">
      <formula>"Open"</formula>
    </cfRule>
  </conditionalFormatting>
  <conditionalFormatting sqref="F74:F76">
    <cfRule type="containsBlanks" priority="199">
      <formula>LEN(TRIM(F74))=0</formula>
    </cfRule>
    <cfRule type="containsBlanks" priority="200">
      <formula>LEN(TRIM(F74))=0</formula>
    </cfRule>
  </conditionalFormatting>
  <conditionalFormatting sqref="H74:H76">
    <cfRule type="cellIs" dxfId="1085" priority="196" operator="between">
      <formula>5</formula>
      <formula>8</formula>
    </cfRule>
    <cfRule type="cellIs" dxfId="1084" priority="197" operator="between">
      <formula>0</formula>
      <formula>4</formula>
    </cfRule>
    <cfRule type="cellIs" dxfId="1083" priority="198" operator="between">
      <formula>9</formula>
      <formula>25</formula>
    </cfRule>
  </conditionalFormatting>
  <conditionalFormatting sqref="C70">
    <cfRule type="cellIs" dxfId="1082" priority="174" operator="equal">
      <formula>"Nee"</formula>
    </cfRule>
  </conditionalFormatting>
  <conditionalFormatting sqref="L70">
    <cfRule type="cellIs" dxfId="1081" priority="171" operator="equal">
      <formula>"Gesloten"</formula>
    </cfRule>
    <cfRule type="cellIs" dxfId="1080" priority="172" operator="equal">
      <formula>"In behandeling"</formula>
    </cfRule>
    <cfRule type="cellIs" dxfId="1079" priority="173" operator="equal">
      <formula>"Open"</formula>
    </cfRule>
  </conditionalFormatting>
  <conditionalFormatting sqref="C84:D87 D88">
    <cfRule type="cellIs" dxfId="1078" priority="170" operator="equal">
      <formula>"Nee"</formula>
    </cfRule>
  </conditionalFormatting>
  <conditionalFormatting sqref="C88">
    <cfRule type="cellIs" dxfId="1077" priority="10" operator="equal">
      <formula>"Nee"</formula>
    </cfRule>
  </conditionalFormatting>
  <conditionalFormatting sqref="C19">
    <cfRule type="cellIs" dxfId="1076" priority="167" operator="equal">
      <formula>"Nee"</formula>
    </cfRule>
  </conditionalFormatting>
  <conditionalFormatting sqref="C34">
    <cfRule type="cellIs" dxfId="1075" priority="166" operator="equal">
      <formula>"Nee"</formula>
    </cfRule>
  </conditionalFormatting>
  <conditionalFormatting sqref="C37">
    <cfRule type="cellIs" dxfId="1074" priority="165" operator="equal">
      <formula>"Nee"</formula>
    </cfRule>
  </conditionalFormatting>
  <conditionalFormatting sqref="H6:H33 C6:C18">
    <cfRule type="cellIs" dxfId="1073" priority="164" operator="equal">
      <formula>"Nee"</formula>
    </cfRule>
  </conditionalFormatting>
  <conditionalFormatting sqref="F6:F18">
    <cfRule type="containsBlanks" priority="162">
      <formula>LEN(TRIM(F6))=0</formula>
    </cfRule>
    <cfRule type="containsBlanks" priority="163">
      <formula>LEN(TRIM(F6))=0</formula>
    </cfRule>
  </conditionalFormatting>
  <conditionalFormatting sqref="H6:H33">
    <cfRule type="cellIs" dxfId="1072" priority="159" operator="between">
      <formula>5</formula>
      <formula>8</formula>
    </cfRule>
    <cfRule type="cellIs" dxfId="1071" priority="160" operator="between">
      <formula>0</formula>
      <formula>4</formula>
    </cfRule>
    <cfRule type="cellIs" dxfId="1070" priority="161" operator="between">
      <formula>9</formula>
      <formula>25</formula>
    </cfRule>
  </conditionalFormatting>
  <conditionalFormatting sqref="C32">
    <cfRule type="cellIs" dxfId="1069" priority="158" operator="equal">
      <formula>"Nee"</formula>
    </cfRule>
  </conditionalFormatting>
  <conditionalFormatting sqref="F20:F33">
    <cfRule type="containsBlanks" priority="156">
      <formula>LEN(TRIM(F20))=0</formula>
    </cfRule>
    <cfRule type="containsBlanks" priority="157">
      <formula>LEN(TRIM(F20))=0</formula>
    </cfRule>
  </conditionalFormatting>
  <conditionalFormatting sqref="C35:C36">
    <cfRule type="cellIs" dxfId="1068" priority="152" operator="equal">
      <formula>"Nee"</formula>
    </cfRule>
  </conditionalFormatting>
  <conditionalFormatting sqref="F35">
    <cfRule type="containsBlanks" priority="150">
      <formula>LEN(TRIM(F35))=0</formula>
    </cfRule>
    <cfRule type="containsBlanks" priority="151">
      <formula>LEN(TRIM(F35))=0</formula>
    </cfRule>
  </conditionalFormatting>
  <conditionalFormatting sqref="F38:F40">
    <cfRule type="containsBlanks" priority="144">
      <formula>LEN(TRIM(F38))=0</formula>
    </cfRule>
    <cfRule type="containsBlanks" priority="145">
      <formula>LEN(TRIM(F38))=0</formula>
    </cfRule>
  </conditionalFormatting>
  <conditionalFormatting sqref="D34">
    <cfRule type="cellIs" dxfId="1067" priority="140" operator="equal">
      <formula>"Nee"</formula>
    </cfRule>
  </conditionalFormatting>
  <conditionalFormatting sqref="D37">
    <cfRule type="cellIs" dxfId="1066" priority="139" operator="equal">
      <formula>"Nee"</formula>
    </cfRule>
  </conditionalFormatting>
  <conditionalFormatting sqref="C78:C82">
    <cfRule type="cellIs" dxfId="1065" priority="137" operator="equal">
      <formula>"Nee"</formula>
    </cfRule>
  </conditionalFormatting>
  <conditionalFormatting sqref="F78:F82">
    <cfRule type="containsBlanks" priority="135">
      <formula>LEN(TRIM(F78))=0</formula>
    </cfRule>
    <cfRule type="containsBlanks" priority="136">
      <formula>LEN(TRIM(F78))=0</formula>
    </cfRule>
  </conditionalFormatting>
  <conditionalFormatting sqref="H35">
    <cfRule type="cellIs" dxfId="1064" priority="131" operator="equal">
      <formula>"Nee"</formula>
    </cfRule>
  </conditionalFormatting>
  <conditionalFormatting sqref="H38:H40">
    <cfRule type="cellIs" dxfId="1063" priority="120" operator="between">
      <formula>5</formula>
      <formula>8</formula>
    </cfRule>
    <cfRule type="cellIs" dxfId="1062" priority="121" operator="between">
      <formula>0</formula>
      <formula>4</formula>
    </cfRule>
    <cfRule type="cellIs" dxfId="1061" priority="122" operator="between">
      <formula>9</formula>
      <formula>25</formula>
    </cfRule>
  </conditionalFormatting>
  <conditionalFormatting sqref="H78:H82">
    <cfRule type="cellIs" dxfId="1060" priority="119" operator="equal">
      <formula>"Nee"</formula>
    </cfRule>
  </conditionalFormatting>
  <conditionalFormatting sqref="H78:H82">
    <cfRule type="cellIs" dxfId="1059" priority="116" operator="between">
      <formula>5</formula>
      <formula>8</formula>
    </cfRule>
    <cfRule type="cellIs" dxfId="1058" priority="117" operator="between">
      <formula>0</formula>
      <formula>4</formula>
    </cfRule>
    <cfRule type="cellIs" dxfId="1057" priority="118" operator="between">
      <formula>9</formula>
      <formula>25</formula>
    </cfRule>
  </conditionalFormatting>
  <conditionalFormatting sqref="C71:C72">
    <cfRule type="cellIs" dxfId="1056" priority="115" operator="equal">
      <formula>"Nee"</formula>
    </cfRule>
  </conditionalFormatting>
  <conditionalFormatting sqref="C56:C69">
    <cfRule type="cellIs" dxfId="1055" priority="114" operator="equal">
      <formula>"Nee"</formula>
    </cfRule>
  </conditionalFormatting>
  <conditionalFormatting sqref="C43:C54">
    <cfRule type="cellIs" dxfId="1054" priority="113" operator="equal">
      <formula>"Nee"</formula>
    </cfRule>
  </conditionalFormatting>
  <conditionalFormatting sqref="C20:C31">
    <cfRule type="cellIs" dxfId="1053" priority="112" operator="equal">
      <formula>"Nee"</formula>
    </cfRule>
  </conditionalFormatting>
  <conditionalFormatting sqref="C33">
    <cfRule type="cellIs" dxfId="1052" priority="111" operator="equal">
      <formula>"Nee"</formula>
    </cfRule>
  </conditionalFormatting>
  <conditionalFormatting sqref="L6">
    <cfRule type="cellIs" dxfId="1051" priority="108" operator="equal">
      <formula>"Gesloten"</formula>
    </cfRule>
    <cfRule type="cellIs" dxfId="1050" priority="109" operator="equal">
      <formula>"In behandeling"</formula>
    </cfRule>
    <cfRule type="cellIs" dxfId="1049" priority="110" operator="equal">
      <formula>"Open"</formula>
    </cfRule>
  </conditionalFormatting>
  <conditionalFormatting sqref="L7">
    <cfRule type="cellIs" dxfId="1048" priority="105" operator="equal">
      <formula>"Gesloten"</formula>
    </cfRule>
    <cfRule type="cellIs" dxfId="1047" priority="106" operator="equal">
      <formula>"In behandeling"</formula>
    </cfRule>
    <cfRule type="cellIs" dxfId="1046" priority="107" operator="equal">
      <formula>"Open"</formula>
    </cfRule>
  </conditionalFormatting>
  <conditionalFormatting sqref="L8">
    <cfRule type="cellIs" dxfId="1045" priority="102" operator="equal">
      <formula>"Gesloten"</formula>
    </cfRule>
    <cfRule type="cellIs" dxfId="1044" priority="103" operator="equal">
      <formula>"In behandeling"</formula>
    </cfRule>
    <cfRule type="cellIs" dxfId="1043" priority="104" operator="equal">
      <formula>"Open"</formula>
    </cfRule>
  </conditionalFormatting>
  <conditionalFormatting sqref="L9">
    <cfRule type="cellIs" dxfId="1042" priority="99" operator="equal">
      <formula>"Gesloten"</formula>
    </cfRule>
    <cfRule type="cellIs" dxfId="1041" priority="100" operator="equal">
      <formula>"In behandeling"</formula>
    </cfRule>
    <cfRule type="cellIs" dxfId="1040" priority="101" operator="equal">
      <formula>"Open"</formula>
    </cfRule>
  </conditionalFormatting>
  <conditionalFormatting sqref="L10">
    <cfRule type="cellIs" dxfId="1039" priority="96" operator="equal">
      <formula>"Gesloten"</formula>
    </cfRule>
    <cfRule type="cellIs" dxfId="1038" priority="97" operator="equal">
      <formula>"In behandeling"</formula>
    </cfRule>
    <cfRule type="cellIs" dxfId="1037" priority="98" operator="equal">
      <formula>"Open"</formula>
    </cfRule>
  </conditionalFormatting>
  <conditionalFormatting sqref="L12">
    <cfRule type="cellIs" dxfId="1036" priority="93" operator="equal">
      <formula>"Gesloten"</formula>
    </cfRule>
    <cfRule type="cellIs" dxfId="1035" priority="94" operator="equal">
      <formula>"In behandeling"</formula>
    </cfRule>
    <cfRule type="cellIs" dxfId="1034" priority="95" operator="equal">
      <formula>"Open"</formula>
    </cfRule>
  </conditionalFormatting>
  <conditionalFormatting sqref="L11">
    <cfRule type="cellIs" dxfId="1033" priority="90" operator="equal">
      <formula>"Gesloten"</formula>
    </cfRule>
    <cfRule type="cellIs" dxfId="1032" priority="91" operator="equal">
      <formula>"In behandeling"</formula>
    </cfRule>
    <cfRule type="cellIs" dxfId="1031" priority="92" operator="equal">
      <formula>"Open"</formula>
    </cfRule>
  </conditionalFormatting>
  <conditionalFormatting sqref="L14">
    <cfRule type="cellIs" dxfId="1030" priority="87" operator="equal">
      <formula>"Gesloten"</formula>
    </cfRule>
    <cfRule type="cellIs" dxfId="1029" priority="88" operator="equal">
      <formula>"In behandeling"</formula>
    </cfRule>
    <cfRule type="cellIs" dxfId="1028" priority="89" operator="equal">
      <formula>"Open"</formula>
    </cfRule>
  </conditionalFormatting>
  <conditionalFormatting sqref="L82">
    <cfRule type="cellIs" dxfId="1027" priority="12" operator="equal">
      <formula>"Gesloten"</formula>
    </cfRule>
    <cfRule type="cellIs" dxfId="1026" priority="13" operator="equal">
      <formula>"In behandeling"</formula>
    </cfRule>
    <cfRule type="cellIs" dxfId="1025" priority="14" operator="equal">
      <formula>"Open"</formula>
    </cfRule>
  </conditionalFormatting>
  <conditionalFormatting sqref="L16">
    <cfRule type="cellIs" dxfId="1024" priority="84" operator="equal">
      <formula>"Gesloten"</formula>
    </cfRule>
    <cfRule type="cellIs" dxfId="1023" priority="85" operator="equal">
      <formula>"In behandeling"</formula>
    </cfRule>
    <cfRule type="cellIs" dxfId="1022" priority="86" operator="equal">
      <formula>"Open"</formula>
    </cfRule>
  </conditionalFormatting>
  <conditionalFormatting sqref="L17">
    <cfRule type="cellIs" dxfId="1021" priority="81" operator="equal">
      <formula>"Gesloten"</formula>
    </cfRule>
    <cfRule type="cellIs" dxfId="1020" priority="82" operator="equal">
      <formula>"In behandeling"</formula>
    </cfRule>
    <cfRule type="cellIs" dxfId="1019" priority="83" operator="equal">
      <formula>"Open"</formula>
    </cfRule>
  </conditionalFormatting>
  <conditionalFormatting sqref="L18">
    <cfRule type="cellIs" dxfId="1018" priority="78" operator="equal">
      <formula>"Gesloten"</formula>
    </cfRule>
    <cfRule type="cellIs" dxfId="1017" priority="79" operator="equal">
      <formula>"In behandeling"</formula>
    </cfRule>
    <cfRule type="cellIs" dxfId="1016" priority="80" operator="equal">
      <formula>"Open"</formula>
    </cfRule>
  </conditionalFormatting>
  <conditionalFormatting sqref="L20">
    <cfRule type="cellIs" dxfId="1015" priority="75" operator="equal">
      <formula>"Gesloten"</formula>
    </cfRule>
    <cfRule type="cellIs" dxfId="1014" priority="76" operator="equal">
      <formula>"In behandeling"</formula>
    </cfRule>
    <cfRule type="cellIs" dxfId="1013" priority="77" operator="equal">
      <formula>"Open"</formula>
    </cfRule>
  </conditionalFormatting>
  <conditionalFormatting sqref="L21">
    <cfRule type="cellIs" dxfId="1012" priority="72" operator="equal">
      <formula>"Gesloten"</formula>
    </cfRule>
    <cfRule type="cellIs" dxfId="1011" priority="73" operator="equal">
      <formula>"In behandeling"</formula>
    </cfRule>
    <cfRule type="cellIs" dxfId="1010" priority="74" operator="equal">
      <formula>"Open"</formula>
    </cfRule>
  </conditionalFormatting>
  <conditionalFormatting sqref="L22">
    <cfRule type="cellIs" dxfId="1009" priority="69" operator="equal">
      <formula>"Gesloten"</formula>
    </cfRule>
    <cfRule type="cellIs" dxfId="1008" priority="70" operator="equal">
      <formula>"In behandeling"</formula>
    </cfRule>
    <cfRule type="cellIs" dxfId="1007" priority="71" operator="equal">
      <formula>"Open"</formula>
    </cfRule>
  </conditionalFormatting>
  <conditionalFormatting sqref="L23">
    <cfRule type="cellIs" dxfId="1006" priority="66" operator="equal">
      <formula>"Gesloten"</formula>
    </cfRule>
    <cfRule type="cellIs" dxfId="1005" priority="67" operator="equal">
      <formula>"In behandeling"</formula>
    </cfRule>
    <cfRule type="cellIs" dxfId="1004" priority="68" operator="equal">
      <formula>"Open"</formula>
    </cfRule>
  </conditionalFormatting>
  <conditionalFormatting sqref="L24">
    <cfRule type="cellIs" dxfId="1003" priority="63" operator="equal">
      <formula>"Gesloten"</formula>
    </cfRule>
    <cfRule type="cellIs" dxfId="1002" priority="64" operator="equal">
      <formula>"In behandeling"</formula>
    </cfRule>
    <cfRule type="cellIs" dxfId="1001" priority="65" operator="equal">
      <formula>"Open"</formula>
    </cfRule>
  </conditionalFormatting>
  <conditionalFormatting sqref="L25">
    <cfRule type="cellIs" dxfId="1000" priority="60" operator="equal">
      <formula>"Gesloten"</formula>
    </cfRule>
    <cfRule type="cellIs" dxfId="999" priority="61" operator="equal">
      <formula>"In behandeling"</formula>
    </cfRule>
    <cfRule type="cellIs" dxfId="998" priority="62" operator="equal">
      <formula>"Open"</formula>
    </cfRule>
  </conditionalFormatting>
  <conditionalFormatting sqref="L26">
    <cfRule type="cellIs" dxfId="997" priority="54" operator="equal">
      <formula>"Gesloten"</formula>
    </cfRule>
    <cfRule type="cellIs" dxfId="996" priority="55" operator="equal">
      <formula>"In behandeling"</formula>
    </cfRule>
    <cfRule type="cellIs" dxfId="995" priority="56" operator="equal">
      <formula>"Open"</formula>
    </cfRule>
  </conditionalFormatting>
  <conditionalFormatting sqref="L27">
    <cfRule type="cellIs" dxfId="994" priority="51" operator="equal">
      <formula>"Gesloten"</formula>
    </cfRule>
    <cfRule type="cellIs" dxfId="993" priority="52" operator="equal">
      <formula>"In behandeling"</formula>
    </cfRule>
    <cfRule type="cellIs" dxfId="992" priority="53" operator="equal">
      <formula>"Open"</formula>
    </cfRule>
  </conditionalFormatting>
  <conditionalFormatting sqref="L28">
    <cfRule type="cellIs" dxfId="991" priority="48" operator="equal">
      <formula>"Gesloten"</formula>
    </cfRule>
    <cfRule type="cellIs" dxfId="990" priority="49" operator="equal">
      <formula>"In behandeling"</formula>
    </cfRule>
    <cfRule type="cellIs" dxfId="989" priority="50" operator="equal">
      <formula>"Open"</formula>
    </cfRule>
  </conditionalFormatting>
  <conditionalFormatting sqref="L29">
    <cfRule type="cellIs" dxfId="988" priority="45" operator="equal">
      <formula>"Gesloten"</formula>
    </cfRule>
    <cfRule type="cellIs" dxfId="987" priority="46" operator="equal">
      <formula>"In behandeling"</formula>
    </cfRule>
    <cfRule type="cellIs" dxfId="986" priority="47" operator="equal">
      <formula>"Open"</formula>
    </cfRule>
  </conditionalFormatting>
  <conditionalFormatting sqref="L30">
    <cfRule type="cellIs" dxfId="985" priority="42" operator="equal">
      <formula>"Gesloten"</formula>
    </cfRule>
    <cfRule type="cellIs" dxfId="984" priority="43" operator="equal">
      <formula>"In behandeling"</formula>
    </cfRule>
    <cfRule type="cellIs" dxfId="983" priority="44" operator="equal">
      <formula>"Open"</formula>
    </cfRule>
  </conditionalFormatting>
  <conditionalFormatting sqref="L32">
    <cfRule type="cellIs" dxfId="982" priority="39" operator="equal">
      <formula>"Gesloten"</formula>
    </cfRule>
    <cfRule type="cellIs" dxfId="981" priority="40" operator="equal">
      <formula>"In behandeling"</formula>
    </cfRule>
    <cfRule type="cellIs" dxfId="980" priority="41" operator="equal">
      <formula>"Open"</formula>
    </cfRule>
  </conditionalFormatting>
  <conditionalFormatting sqref="L33">
    <cfRule type="cellIs" dxfId="979" priority="36" operator="equal">
      <formula>"Gesloten"</formula>
    </cfRule>
    <cfRule type="cellIs" dxfId="978" priority="37" operator="equal">
      <formula>"In behandeling"</formula>
    </cfRule>
    <cfRule type="cellIs" dxfId="977" priority="38" operator="equal">
      <formula>"Open"</formula>
    </cfRule>
  </conditionalFormatting>
  <conditionalFormatting sqref="L38">
    <cfRule type="cellIs" dxfId="976" priority="33" operator="equal">
      <formula>"Gesloten"</formula>
    </cfRule>
    <cfRule type="cellIs" dxfId="975" priority="34" operator="equal">
      <formula>"In behandeling"</formula>
    </cfRule>
    <cfRule type="cellIs" dxfId="974" priority="35" operator="equal">
      <formula>"Open"</formula>
    </cfRule>
  </conditionalFormatting>
  <conditionalFormatting sqref="L39">
    <cfRule type="cellIs" dxfId="973" priority="30" operator="equal">
      <formula>"Gesloten"</formula>
    </cfRule>
    <cfRule type="cellIs" dxfId="972" priority="31" operator="equal">
      <formula>"In behandeling"</formula>
    </cfRule>
    <cfRule type="cellIs" dxfId="971" priority="32" operator="equal">
      <formula>"Open"</formula>
    </cfRule>
  </conditionalFormatting>
  <conditionalFormatting sqref="L40">
    <cfRule type="cellIs" dxfId="970" priority="27" operator="equal">
      <formula>"Gesloten"</formula>
    </cfRule>
    <cfRule type="cellIs" dxfId="969" priority="28" operator="equal">
      <formula>"In behandeling"</formula>
    </cfRule>
    <cfRule type="cellIs" dxfId="968" priority="29" operator="equal">
      <formula>"Open"</formula>
    </cfRule>
  </conditionalFormatting>
  <conditionalFormatting sqref="L78">
    <cfRule type="cellIs" dxfId="967" priority="24" operator="equal">
      <formula>"Gesloten"</formula>
    </cfRule>
    <cfRule type="cellIs" dxfId="966" priority="25" operator="equal">
      <formula>"In behandeling"</formula>
    </cfRule>
    <cfRule type="cellIs" dxfId="965" priority="26" operator="equal">
      <formula>"Open"</formula>
    </cfRule>
  </conditionalFormatting>
  <conditionalFormatting sqref="L79">
    <cfRule type="cellIs" dxfId="964" priority="21" operator="equal">
      <formula>"Gesloten"</formula>
    </cfRule>
    <cfRule type="cellIs" dxfId="963" priority="22" operator="equal">
      <formula>"In behandeling"</formula>
    </cfRule>
    <cfRule type="cellIs" dxfId="962" priority="23" operator="equal">
      <formula>"Open"</formula>
    </cfRule>
  </conditionalFormatting>
  <conditionalFormatting sqref="L80">
    <cfRule type="cellIs" dxfId="961" priority="18" operator="equal">
      <formula>"Gesloten"</formula>
    </cfRule>
    <cfRule type="cellIs" dxfId="960" priority="19" operator="equal">
      <formula>"In behandeling"</formula>
    </cfRule>
    <cfRule type="cellIs" dxfId="959" priority="20" operator="equal">
      <formula>"Open"</formula>
    </cfRule>
  </conditionalFormatting>
  <conditionalFormatting sqref="L81">
    <cfRule type="cellIs" dxfId="958" priority="15" operator="equal">
      <formula>"Gesloten"</formula>
    </cfRule>
    <cfRule type="cellIs" dxfId="957" priority="16" operator="equal">
      <formula>"In behandeling"</formula>
    </cfRule>
    <cfRule type="cellIs" dxfId="956" priority="17" operator="equal">
      <formula>"Open"</formula>
    </cfRule>
  </conditionalFormatting>
  <conditionalFormatting sqref="H36">
    <cfRule type="cellIs" dxfId="955" priority="1" operator="between">
      <formula>5</formula>
      <formula>8</formula>
    </cfRule>
    <cfRule type="cellIs" dxfId="954" priority="2" operator="between">
      <formula>0</formula>
      <formula>4</formula>
    </cfRule>
    <cfRule type="cellIs" dxfId="953" priority="3" operator="between">
      <formula>9</formula>
      <formula>25</formula>
    </cfRule>
  </conditionalFormatting>
  <conditionalFormatting sqref="L36">
    <cfRule type="cellIs" dxfId="952" priority="7" operator="equal">
      <formula>"Gesloten"</formula>
    </cfRule>
    <cfRule type="cellIs" dxfId="951" priority="8" operator="equal">
      <formula>"In behandeling"</formula>
    </cfRule>
    <cfRule type="cellIs" dxfId="950" priority="9" operator="equal">
      <formula>"Open"</formula>
    </cfRule>
  </conditionalFormatting>
  <conditionalFormatting sqref="F36">
    <cfRule type="containsBlanks" priority="5">
      <formula>LEN(TRIM(F36))=0</formula>
    </cfRule>
    <cfRule type="containsBlanks" priority="6">
      <formula>LEN(TRIM(F36))=0</formula>
    </cfRule>
  </conditionalFormatting>
  <conditionalFormatting sqref="H36">
    <cfRule type="cellIs" dxfId="949" priority="4" operator="equal">
      <formula>"Nee"</formula>
    </cfRule>
  </conditionalFormatting>
  <dataValidations xWindow="740" yWindow="488" count="3">
    <dataValidation type="list" allowBlank="1" showInputMessage="1" showErrorMessage="1" sqref="L77:L82 L37:L41 L70 L73 L4:L34" xr:uid="{00000000-0002-0000-0200-000000000000}">
      <formula1>"Open,In behandeling,Gesloten"</formula1>
    </dataValidation>
    <dataValidation type="list" allowBlank="1" showInputMessage="1" showErrorMessage="1" promptTitle="Effect" prompt="0 Verwaarloosbaar_x000a_1 Gering_x000a_2 Matig_x000a_3 Ernstig_x000a_4 Zeer ernstig_x000a_5 Ramp" sqref="G78:G82 G74:G76 G71:G72 G43:G54 G56:G69 G6:G18 G20:G33 G38:G40 G35:G36" xr:uid="{00000000-0002-0000-0200-000001000000}">
      <formula1>"-,0,1,2,3,4,5"</formula1>
    </dataValidation>
    <dataValidation type="list" allowBlank="1" showInputMessage="1" showErrorMessage="1" promptTitle="Kans" prompt="1 Verwaarloosbaar_x000a_2 Onwaarschijnlijk_x000a_3 Mogelijk_x000a_4 Waarschijnlijk_x000a_5 Vrijwel zeker" sqref="F78:F82 F74:F76 F71:F72 F43:F54 F56:F69 F6:F18 F20:F33 F38:F40 F35:F36" xr:uid="{00000000-0002-0000-0200-000002000000}">
      <formula1>"-,1,2,3,4,5"</formula1>
    </dataValidation>
  </dataValidations>
  <printOptions horizontalCentered="1" verticalCentered="1"/>
  <pageMargins left="0.70866141732283472" right="0.70866141732283472" top="0.74803149606299213" bottom="0.74803149606299213" header="0.31496062992125984" footer="0.31496062992125984"/>
  <pageSetup scale="41" fitToHeight="0" orientation="landscape"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M27"/>
  <sheetViews>
    <sheetView view="pageBreakPreview" zoomScale="70" zoomScaleNormal="85" zoomScaleSheetLayoutView="70" workbookViewId="0">
      <pane ySplit="3" topLeftCell="A4" activePane="bottomLeft" state="frozen"/>
      <selection pane="bottomLeft" activeCell="A5" sqref="A5"/>
    </sheetView>
  </sheetViews>
  <sheetFormatPr defaultRowHeight="15" x14ac:dyDescent="0.25"/>
  <cols>
    <col min="1" max="1" width="5.7109375" customWidth="1"/>
    <col min="2" max="2" width="59.140625" bestFit="1" customWidth="1"/>
    <col min="3" max="3" width="18.85546875" customWidth="1"/>
    <col min="4" max="4" width="24.42578125" customWidth="1"/>
    <col min="5" max="5" width="45.140625" style="2" customWidth="1"/>
    <col min="6" max="8" width="10.7109375" bestFit="1" customWidth="1"/>
    <col min="9" max="9" width="31.5703125" style="2" customWidth="1"/>
    <col min="10" max="10" width="25.7109375" style="1" customWidth="1"/>
    <col min="11" max="11" width="13.5703125" style="3" customWidth="1"/>
    <col min="12" max="12" width="13.5703125" style="1" customWidth="1"/>
    <col min="13" max="13" width="36.85546875" style="2" customWidth="1"/>
  </cols>
  <sheetData>
    <row r="1" spans="1:13" ht="99.95" customHeight="1" x14ac:dyDescent="0.25"/>
    <row r="2" spans="1:13" ht="99.95" customHeight="1" thickBot="1" x14ac:dyDescent="0.3">
      <c r="A2" s="90" t="s">
        <v>722</v>
      </c>
      <c r="B2" s="90"/>
      <c r="C2" s="90"/>
      <c r="D2" s="90"/>
      <c r="E2" s="90"/>
      <c r="F2" s="90"/>
      <c r="G2" s="90"/>
      <c r="H2" s="90"/>
      <c r="I2" s="90"/>
      <c r="J2" s="90"/>
      <c r="K2" s="90"/>
      <c r="L2" s="90"/>
      <c r="M2" s="90"/>
    </row>
    <row r="3" spans="1:13" ht="30" customHeight="1" thickBot="1" x14ac:dyDescent="0.3">
      <c r="A3" s="44" t="s">
        <v>3</v>
      </c>
      <c r="B3" s="45" t="s">
        <v>36</v>
      </c>
      <c r="C3" s="45" t="s">
        <v>0</v>
      </c>
      <c r="D3" s="45" t="s">
        <v>582</v>
      </c>
      <c r="E3" s="45" t="s">
        <v>2</v>
      </c>
      <c r="F3" s="45" t="s">
        <v>578</v>
      </c>
      <c r="G3" s="45" t="s">
        <v>579</v>
      </c>
      <c r="H3" s="45" t="s">
        <v>580</v>
      </c>
      <c r="I3" s="45" t="s">
        <v>703</v>
      </c>
      <c r="J3" s="45" t="s">
        <v>583</v>
      </c>
      <c r="K3" s="46" t="s">
        <v>6</v>
      </c>
      <c r="L3" s="45" t="s">
        <v>5</v>
      </c>
      <c r="M3" s="47" t="s">
        <v>584</v>
      </c>
    </row>
    <row r="4" spans="1:13" ht="15.75" thickBot="1" x14ac:dyDescent="0.3">
      <c r="A4" s="32" t="s">
        <v>158</v>
      </c>
      <c r="B4" s="33" t="s">
        <v>159</v>
      </c>
      <c r="C4" s="23"/>
      <c r="D4" s="23"/>
      <c r="E4" s="23"/>
      <c r="F4" s="23"/>
      <c r="G4" s="23"/>
      <c r="H4" s="23"/>
      <c r="I4" s="23"/>
      <c r="J4" s="23"/>
      <c r="K4" s="23"/>
      <c r="L4" s="23"/>
      <c r="M4" s="34"/>
    </row>
    <row r="5" spans="1:13" ht="105.75" thickBot="1" x14ac:dyDescent="0.3">
      <c r="A5" s="35" t="s">
        <v>160</v>
      </c>
      <c r="B5" s="14" t="s">
        <v>282</v>
      </c>
      <c r="C5" s="15"/>
      <c r="D5" s="15"/>
      <c r="E5" s="14"/>
      <c r="F5" s="16"/>
      <c r="G5" s="17"/>
      <c r="H5" s="15">
        <f>Tabel210[[#This Row],[Kans]]*Tabel210[[#This Row],[Effect]]</f>
        <v>0</v>
      </c>
      <c r="I5" s="14"/>
      <c r="J5" s="15"/>
      <c r="K5" s="18"/>
      <c r="L5" s="15"/>
      <c r="M5" s="14"/>
    </row>
    <row r="6" spans="1:13" ht="90.75" thickBot="1" x14ac:dyDescent="0.3">
      <c r="A6" s="35" t="s">
        <v>161</v>
      </c>
      <c r="B6" s="14" t="s">
        <v>283</v>
      </c>
      <c r="C6" s="15"/>
      <c r="D6" s="15"/>
      <c r="E6" s="14"/>
      <c r="F6" s="16"/>
      <c r="G6" s="17"/>
      <c r="H6" s="15">
        <f>Tabel210[[#This Row],[Kans]]*Tabel210[[#This Row],[Effect]]</f>
        <v>0</v>
      </c>
      <c r="I6" s="14"/>
      <c r="J6" s="15"/>
      <c r="K6" s="18"/>
      <c r="L6" s="15"/>
      <c r="M6" s="14"/>
    </row>
    <row r="7" spans="1:13" ht="90.75" thickBot="1" x14ac:dyDescent="0.3">
      <c r="A7" s="35" t="s">
        <v>162</v>
      </c>
      <c r="B7" s="14" t="s">
        <v>284</v>
      </c>
      <c r="C7" s="15"/>
      <c r="D7" s="15"/>
      <c r="E7" s="14"/>
      <c r="F7" s="16"/>
      <c r="G7" s="17"/>
      <c r="H7" s="15">
        <f>Tabel210[[#This Row],[Kans]]*Tabel210[[#This Row],[Effect]]</f>
        <v>0</v>
      </c>
      <c r="I7" s="14"/>
      <c r="J7" s="15"/>
      <c r="K7" s="18"/>
      <c r="L7" s="15"/>
      <c r="M7" s="14"/>
    </row>
    <row r="8" spans="1:13" ht="105.75" thickBot="1" x14ac:dyDescent="0.3">
      <c r="A8" s="35" t="s">
        <v>163</v>
      </c>
      <c r="B8" s="14" t="s">
        <v>285</v>
      </c>
      <c r="C8" s="15"/>
      <c r="D8" s="15"/>
      <c r="E8" s="14"/>
      <c r="F8" s="16"/>
      <c r="G8" s="17"/>
      <c r="H8" s="15">
        <f>Tabel210[[#This Row],[Kans]]*Tabel210[[#This Row],[Effect]]</f>
        <v>0</v>
      </c>
      <c r="I8" s="14"/>
      <c r="J8" s="15"/>
      <c r="K8" s="18"/>
      <c r="L8" s="15"/>
      <c r="M8" s="14"/>
    </row>
    <row r="9" spans="1:13" ht="75.75" thickBot="1" x14ac:dyDescent="0.3">
      <c r="A9" s="35" t="s">
        <v>164</v>
      </c>
      <c r="B9" s="14" t="s">
        <v>286</v>
      </c>
      <c r="C9" s="15"/>
      <c r="D9" s="15"/>
      <c r="E9" s="14"/>
      <c r="F9" s="16"/>
      <c r="G9" s="17"/>
      <c r="H9" s="15">
        <f>Tabel210[[#This Row],[Kans]]*Tabel210[[#This Row],[Effect]]</f>
        <v>0</v>
      </c>
      <c r="I9" s="14"/>
      <c r="J9" s="15"/>
      <c r="K9" s="18"/>
      <c r="L9" s="15"/>
      <c r="M9" s="14"/>
    </row>
    <row r="10" spans="1:13" ht="120.75" thickBot="1" x14ac:dyDescent="0.3">
      <c r="A10" s="35" t="s">
        <v>165</v>
      </c>
      <c r="B10" s="14" t="s">
        <v>287</v>
      </c>
      <c r="C10" s="15"/>
      <c r="D10" s="15"/>
      <c r="E10" s="14"/>
      <c r="F10" s="16"/>
      <c r="G10" s="17"/>
      <c r="H10" s="15">
        <f>Tabel210[[#This Row],[Kans]]*Tabel210[[#This Row],[Effect]]</f>
        <v>0</v>
      </c>
      <c r="I10" s="14"/>
      <c r="J10" s="15"/>
      <c r="K10" s="18"/>
      <c r="L10" s="15"/>
      <c r="M10" s="14"/>
    </row>
    <row r="11" spans="1:13" ht="135.75" thickBot="1" x14ac:dyDescent="0.3">
      <c r="A11" s="35" t="s">
        <v>166</v>
      </c>
      <c r="B11" s="14" t="s">
        <v>288</v>
      </c>
      <c r="C11" s="15"/>
      <c r="D11" s="15"/>
      <c r="E11" s="14"/>
      <c r="F11" s="16"/>
      <c r="G11" s="17"/>
      <c r="H11" s="15">
        <f>Tabel210[[#This Row],[Kans]]*Tabel210[[#This Row],[Effect]]</f>
        <v>0</v>
      </c>
      <c r="I11" s="14"/>
      <c r="J11" s="15"/>
      <c r="K11" s="18"/>
      <c r="L11" s="15"/>
      <c r="M11" s="14"/>
    </row>
    <row r="12" spans="1:13" ht="135.75" thickBot="1" x14ac:dyDescent="0.3">
      <c r="A12" s="35" t="s">
        <v>167</v>
      </c>
      <c r="B12" s="14" t="s">
        <v>289</v>
      </c>
      <c r="C12" s="15"/>
      <c r="D12" s="15"/>
      <c r="E12" s="14"/>
      <c r="F12" s="16"/>
      <c r="G12" s="17"/>
      <c r="H12" s="15">
        <f>Tabel210[[#This Row],[Kans]]*Tabel210[[#This Row],[Effect]]</f>
        <v>0</v>
      </c>
      <c r="I12" s="14"/>
      <c r="J12" s="15"/>
      <c r="K12" s="18"/>
      <c r="L12" s="15"/>
      <c r="M12" s="14"/>
    </row>
    <row r="13" spans="1:13" ht="105.75" thickBot="1" x14ac:dyDescent="0.3">
      <c r="A13" s="35" t="s">
        <v>168</v>
      </c>
      <c r="B13" s="14" t="s">
        <v>290</v>
      </c>
      <c r="C13" s="15"/>
      <c r="D13" s="15"/>
      <c r="E13" s="14"/>
      <c r="F13" s="16"/>
      <c r="G13" s="17"/>
      <c r="H13" s="15">
        <f>Tabel210[[#This Row],[Kans]]*Tabel210[[#This Row],[Effect]]</f>
        <v>0</v>
      </c>
      <c r="I13" s="14"/>
      <c r="J13" s="73"/>
      <c r="K13" s="18"/>
      <c r="L13" s="15"/>
      <c r="M13" s="14"/>
    </row>
    <row r="14" spans="1:13" ht="120.75" thickBot="1" x14ac:dyDescent="0.3">
      <c r="A14" s="35" t="s">
        <v>169</v>
      </c>
      <c r="B14" s="14" t="s">
        <v>291</v>
      </c>
      <c r="C14" s="15"/>
      <c r="D14" s="15"/>
      <c r="E14" s="14"/>
      <c r="F14" s="16"/>
      <c r="G14" s="17"/>
      <c r="H14" s="15">
        <f>Tabel210[[#This Row],[Kans]]*Tabel210[[#This Row],[Effect]]</f>
        <v>0</v>
      </c>
      <c r="I14" s="14"/>
      <c r="J14" s="73"/>
      <c r="K14" s="18"/>
      <c r="L14" s="15"/>
      <c r="M14" s="14"/>
    </row>
    <row r="15" spans="1:13" ht="240.75" thickBot="1" x14ac:dyDescent="0.3">
      <c r="A15" s="35" t="s">
        <v>170</v>
      </c>
      <c r="B15" s="14" t="s">
        <v>292</v>
      </c>
      <c r="C15" s="15"/>
      <c r="D15" s="15"/>
      <c r="E15" s="14"/>
      <c r="F15" s="16"/>
      <c r="G15" s="17"/>
      <c r="H15" s="15">
        <f>Tabel210[[#This Row],[Kans]]*Tabel210[[#This Row],[Effect]]</f>
        <v>0</v>
      </c>
      <c r="I15" s="14"/>
      <c r="J15" s="15"/>
      <c r="K15" s="18"/>
      <c r="L15" s="15"/>
      <c r="M15" s="36"/>
    </row>
    <row r="16" spans="1:13" ht="15.75" thickBot="1" x14ac:dyDescent="0.3">
      <c r="A16" s="32" t="s">
        <v>171</v>
      </c>
      <c r="B16" s="33" t="s">
        <v>172</v>
      </c>
      <c r="C16" s="23"/>
      <c r="D16" s="23"/>
      <c r="E16" s="23"/>
      <c r="F16" s="23"/>
      <c r="G16" s="23"/>
      <c r="H16" s="23"/>
      <c r="I16" s="23"/>
      <c r="J16" s="23"/>
      <c r="K16" s="23"/>
      <c r="L16" s="23"/>
      <c r="M16" s="34"/>
    </row>
    <row r="17" spans="1:13" ht="90.75" thickBot="1" x14ac:dyDescent="0.3">
      <c r="A17" s="35" t="s">
        <v>173</v>
      </c>
      <c r="B17" s="14" t="s">
        <v>293</v>
      </c>
      <c r="C17" s="15"/>
      <c r="D17" s="15"/>
      <c r="E17" s="14"/>
      <c r="F17" s="16"/>
      <c r="G17" s="17"/>
      <c r="H17" s="15">
        <f>Tabel210[[#This Row],[Kans]]*Tabel210[[#This Row],[Effect]]</f>
        <v>0</v>
      </c>
      <c r="I17" s="14"/>
      <c r="J17" s="15"/>
      <c r="K17" s="18"/>
      <c r="L17" s="15"/>
      <c r="M17" s="14"/>
    </row>
    <row r="18" spans="1:13" ht="150.75" thickBot="1" x14ac:dyDescent="0.3">
      <c r="A18" s="35" t="s">
        <v>174</v>
      </c>
      <c r="B18" s="14" t="s">
        <v>294</v>
      </c>
      <c r="C18" s="15"/>
      <c r="D18" s="15"/>
      <c r="E18" s="14"/>
      <c r="F18" s="16"/>
      <c r="G18" s="17"/>
      <c r="H18" s="15">
        <f>Tabel210[[#This Row],[Kans]]*Tabel210[[#This Row],[Effect]]</f>
        <v>0</v>
      </c>
      <c r="I18" s="14"/>
      <c r="J18" s="15"/>
      <c r="K18" s="18"/>
      <c r="L18" s="15"/>
      <c r="M18" s="14"/>
    </row>
    <row r="19" spans="1:13" ht="90.75" thickBot="1" x14ac:dyDescent="0.3">
      <c r="A19" s="35" t="s">
        <v>175</v>
      </c>
      <c r="B19" s="14" t="s">
        <v>295</v>
      </c>
      <c r="C19" s="15"/>
      <c r="D19" s="61"/>
      <c r="E19" s="14"/>
      <c r="F19" s="16"/>
      <c r="G19" s="17"/>
      <c r="H19" s="15">
        <f>Tabel210[[#This Row],[Kans]]*Tabel210[[#This Row],[Effect]]</f>
        <v>0</v>
      </c>
      <c r="I19" s="14"/>
      <c r="J19" s="15"/>
      <c r="K19" s="18"/>
      <c r="L19" s="15"/>
      <c r="M19" s="14"/>
    </row>
    <row r="20" spans="1:13" ht="75.75" thickBot="1" x14ac:dyDescent="0.3">
      <c r="A20" s="35" t="s">
        <v>176</v>
      </c>
      <c r="B20" s="14" t="s">
        <v>296</v>
      </c>
      <c r="C20" s="15"/>
      <c r="D20" s="15"/>
      <c r="E20" s="14"/>
      <c r="F20" s="16"/>
      <c r="G20" s="17"/>
      <c r="H20" s="15">
        <f>Tabel210[[#This Row],[Kans]]*Tabel210[[#This Row],[Effect]]</f>
        <v>0</v>
      </c>
      <c r="I20" s="14"/>
      <c r="J20" s="15"/>
      <c r="K20" s="18"/>
      <c r="L20" s="15"/>
      <c r="M20" s="14"/>
    </row>
    <row r="21" spans="1:13" ht="75.75" thickBot="1" x14ac:dyDescent="0.3">
      <c r="A21" s="37" t="s">
        <v>177</v>
      </c>
      <c r="B21" s="38" t="s">
        <v>297</v>
      </c>
      <c r="C21" s="15"/>
      <c r="D21" s="15"/>
      <c r="E21" s="14"/>
      <c r="F21" s="16"/>
      <c r="G21" s="17"/>
      <c r="H21" s="15">
        <f>Tabel210[[#This Row],[Kans]]*Tabel210[[#This Row],[Effect]]</f>
        <v>0</v>
      </c>
      <c r="I21" s="14"/>
      <c r="J21" s="15"/>
      <c r="K21" s="18"/>
      <c r="L21" s="15"/>
      <c r="M21" s="14"/>
    </row>
    <row r="22" spans="1:13" ht="15.75" collapsed="1" thickBot="1" x14ac:dyDescent="0.3"/>
    <row r="23" spans="1:13" ht="15.75" thickBot="1" x14ac:dyDescent="0.3">
      <c r="B23" s="19" t="s">
        <v>715</v>
      </c>
      <c r="C23" s="13">
        <v>16</v>
      </c>
      <c r="D23" s="13"/>
    </row>
    <row r="24" spans="1:13" ht="15.75" thickBot="1" x14ac:dyDescent="0.3">
      <c r="B24" s="19" t="s">
        <v>713</v>
      </c>
      <c r="C24" s="13">
        <f>COUNTIF(C5:C22,D24)</f>
        <v>0</v>
      </c>
      <c r="D24" s="13" t="s">
        <v>581</v>
      </c>
    </row>
    <row r="25" spans="1:13" ht="15.75" thickBot="1" x14ac:dyDescent="0.3">
      <c r="B25" s="19" t="s">
        <v>714</v>
      </c>
      <c r="C25" s="13">
        <f>COUNTIF(C5:C21,D25)</f>
        <v>0</v>
      </c>
      <c r="D25" s="13" t="s">
        <v>1</v>
      </c>
    </row>
    <row r="26" spans="1:13" ht="15.75" thickBot="1" x14ac:dyDescent="0.3">
      <c r="B26" s="19" t="s">
        <v>718</v>
      </c>
      <c r="C26" s="13">
        <f>COUNTIF(C5:C21,D26)</f>
        <v>0</v>
      </c>
      <c r="D26" s="13" t="s">
        <v>717</v>
      </c>
    </row>
    <row r="27" spans="1:13" ht="15.75" thickBot="1" x14ac:dyDescent="0.3">
      <c r="B27" s="19" t="s">
        <v>716</v>
      </c>
      <c r="C27" s="20">
        <f>(C24+C26)/C23</f>
        <v>0</v>
      </c>
      <c r="D27" s="13" t="s">
        <v>697</v>
      </c>
    </row>
  </sheetData>
  <mergeCells count="1">
    <mergeCell ref="A2:M2"/>
  </mergeCells>
  <conditionalFormatting sqref="C1:H1 C22:H22 C3 F3:H3 C28:H1048576 E23:H27">
    <cfRule type="cellIs" dxfId="931" priority="157" operator="equal">
      <formula>"Nee"</formula>
    </cfRule>
  </conditionalFormatting>
  <conditionalFormatting sqref="L1 L22:L1048576 L3">
    <cfRule type="cellIs" dxfId="930" priority="154" operator="equal">
      <formula>"Gesloten"</formula>
    </cfRule>
    <cfRule type="cellIs" dxfId="929" priority="155" operator="equal">
      <formula>"In behandeling"</formula>
    </cfRule>
    <cfRule type="cellIs" dxfId="928" priority="156" operator="equal">
      <formula>"Open"</formula>
    </cfRule>
  </conditionalFormatting>
  <conditionalFormatting sqref="C16">
    <cfRule type="cellIs" dxfId="927" priority="133" operator="equal">
      <formula>"Nee"</formula>
    </cfRule>
  </conditionalFormatting>
  <conditionalFormatting sqref="C4">
    <cfRule type="cellIs" dxfId="926" priority="132" operator="equal">
      <formula>"Nee"</formula>
    </cfRule>
  </conditionalFormatting>
  <conditionalFormatting sqref="D4">
    <cfRule type="cellIs" dxfId="925" priority="131" operator="equal">
      <formula>"Nee"</formula>
    </cfRule>
  </conditionalFormatting>
  <conditionalFormatting sqref="D16">
    <cfRule type="cellIs" dxfId="924" priority="130" operator="equal">
      <formula>"Nee"</formula>
    </cfRule>
  </conditionalFormatting>
  <conditionalFormatting sqref="C5:C15">
    <cfRule type="cellIs" dxfId="923" priority="128" operator="equal">
      <formula>"Nee"</formula>
    </cfRule>
  </conditionalFormatting>
  <conditionalFormatting sqref="L15">
    <cfRule type="cellIs" dxfId="922" priority="125" operator="equal">
      <formula>"Gesloten"</formula>
    </cfRule>
    <cfRule type="cellIs" dxfId="921" priority="126" operator="equal">
      <formula>"In behandeling"</formula>
    </cfRule>
    <cfRule type="cellIs" dxfId="920" priority="127" operator="equal">
      <formula>"Open"</formula>
    </cfRule>
  </conditionalFormatting>
  <conditionalFormatting sqref="C17:C21">
    <cfRule type="cellIs" dxfId="919" priority="113" operator="equal">
      <formula>"Nee"</formula>
    </cfRule>
  </conditionalFormatting>
  <conditionalFormatting sqref="C23:D25 D27">
    <cfRule type="cellIs" dxfId="918" priority="98" operator="equal">
      <formula>"Nee"</formula>
    </cfRule>
  </conditionalFormatting>
  <conditionalFormatting sqref="H5:H13 H17:H18 H15">
    <cfRule type="cellIs" dxfId="917" priority="92" operator="between">
      <formula>5</formula>
      <formula>8</formula>
    </cfRule>
    <cfRule type="cellIs" dxfId="916" priority="93" operator="between">
      <formula>0</formula>
      <formula>4</formula>
    </cfRule>
    <cfRule type="cellIs" dxfId="915" priority="94" operator="between">
      <formula>9</formula>
      <formula>25</formula>
    </cfRule>
  </conditionalFormatting>
  <conditionalFormatting sqref="H5:H13 H17:H18 H15">
    <cfRule type="cellIs" dxfId="914" priority="97" operator="equal">
      <formula>"Nee"</formula>
    </cfRule>
  </conditionalFormatting>
  <conditionalFormatting sqref="F5 F15 F12:F13">
    <cfRule type="containsBlanks" priority="95">
      <formula>LEN(TRIM(F5))=0</formula>
    </cfRule>
    <cfRule type="containsBlanks" priority="96">
      <formula>LEN(TRIM(F5))=0</formula>
    </cfRule>
  </conditionalFormatting>
  <conditionalFormatting sqref="F17:F18">
    <cfRule type="containsBlanks" priority="89">
      <formula>LEN(TRIM(F17))=0</formula>
    </cfRule>
    <cfRule type="containsBlanks" priority="90">
      <formula>LEN(TRIM(F17))=0</formula>
    </cfRule>
  </conditionalFormatting>
  <conditionalFormatting sqref="D26">
    <cfRule type="cellIs" dxfId="913" priority="85" operator="equal">
      <formula>"Nee"</formula>
    </cfRule>
  </conditionalFormatting>
  <conditionalFormatting sqref="C26">
    <cfRule type="cellIs" dxfId="912" priority="84" operator="equal">
      <formula>"Nee"</formula>
    </cfRule>
  </conditionalFormatting>
  <conditionalFormatting sqref="C27">
    <cfRule type="cellIs" dxfId="911" priority="82" operator="equal">
      <formula>"Nee"</formula>
    </cfRule>
  </conditionalFormatting>
  <conditionalFormatting sqref="L5">
    <cfRule type="cellIs" dxfId="910" priority="79" operator="equal">
      <formula>"Gesloten"</formula>
    </cfRule>
    <cfRule type="cellIs" dxfId="909" priority="80" operator="equal">
      <formula>"In behandeling"</formula>
    </cfRule>
    <cfRule type="cellIs" dxfId="908" priority="81" operator="equal">
      <formula>"Open"</formula>
    </cfRule>
  </conditionalFormatting>
  <conditionalFormatting sqref="L6">
    <cfRule type="cellIs" dxfId="907" priority="76" operator="equal">
      <formula>"Gesloten"</formula>
    </cfRule>
    <cfRule type="cellIs" dxfId="906" priority="77" operator="equal">
      <formula>"In behandeling"</formula>
    </cfRule>
    <cfRule type="cellIs" dxfId="905" priority="78" operator="equal">
      <formula>"Open"</formula>
    </cfRule>
  </conditionalFormatting>
  <conditionalFormatting sqref="L7">
    <cfRule type="cellIs" dxfId="904" priority="73" operator="equal">
      <formula>"Gesloten"</formula>
    </cfRule>
    <cfRule type="cellIs" dxfId="903" priority="74" operator="equal">
      <formula>"In behandeling"</formula>
    </cfRule>
    <cfRule type="cellIs" dxfId="902" priority="75" operator="equal">
      <formula>"Open"</formula>
    </cfRule>
  </conditionalFormatting>
  <conditionalFormatting sqref="L8">
    <cfRule type="cellIs" dxfId="901" priority="70" operator="equal">
      <formula>"Gesloten"</formula>
    </cfRule>
    <cfRule type="cellIs" dxfId="900" priority="71" operator="equal">
      <formula>"In behandeling"</formula>
    </cfRule>
    <cfRule type="cellIs" dxfId="899" priority="72" operator="equal">
      <formula>"Open"</formula>
    </cfRule>
  </conditionalFormatting>
  <conditionalFormatting sqref="L9">
    <cfRule type="cellIs" dxfId="898" priority="67" operator="equal">
      <formula>"Gesloten"</formula>
    </cfRule>
    <cfRule type="cellIs" dxfId="897" priority="68" operator="equal">
      <formula>"In behandeling"</formula>
    </cfRule>
    <cfRule type="cellIs" dxfId="896" priority="69" operator="equal">
      <formula>"Open"</formula>
    </cfRule>
  </conditionalFormatting>
  <conditionalFormatting sqref="L10">
    <cfRule type="cellIs" dxfId="895" priority="64" operator="equal">
      <formula>"Gesloten"</formula>
    </cfRule>
    <cfRule type="cellIs" dxfId="894" priority="65" operator="equal">
      <formula>"In behandeling"</formula>
    </cfRule>
    <cfRule type="cellIs" dxfId="893" priority="66" operator="equal">
      <formula>"Open"</formula>
    </cfRule>
  </conditionalFormatting>
  <conditionalFormatting sqref="L11">
    <cfRule type="cellIs" dxfId="892" priority="61" operator="equal">
      <formula>"Gesloten"</formula>
    </cfRule>
    <cfRule type="cellIs" dxfId="891" priority="62" operator="equal">
      <formula>"In behandeling"</formula>
    </cfRule>
    <cfRule type="cellIs" dxfId="890" priority="63" operator="equal">
      <formula>"Open"</formula>
    </cfRule>
  </conditionalFormatting>
  <conditionalFormatting sqref="L12">
    <cfRule type="cellIs" dxfId="889" priority="58" operator="equal">
      <formula>"Gesloten"</formula>
    </cfRule>
    <cfRule type="cellIs" dxfId="888" priority="59" operator="equal">
      <formula>"In behandeling"</formula>
    </cfRule>
    <cfRule type="cellIs" dxfId="887" priority="60" operator="equal">
      <formula>"Open"</formula>
    </cfRule>
  </conditionalFormatting>
  <conditionalFormatting sqref="L13">
    <cfRule type="cellIs" dxfId="886" priority="55" operator="equal">
      <formula>"Gesloten"</formula>
    </cfRule>
    <cfRule type="cellIs" dxfId="885" priority="56" operator="equal">
      <formula>"In behandeling"</formula>
    </cfRule>
    <cfRule type="cellIs" dxfId="884" priority="57" operator="equal">
      <formula>"Open"</formula>
    </cfRule>
  </conditionalFormatting>
  <conditionalFormatting sqref="H14">
    <cfRule type="cellIs" dxfId="883" priority="49" operator="between">
      <formula>5</formula>
      <formula>8</formula>
    </cfRule>
    <cfRule type="cellIs" dxfId="882" priority="50" operator="between">
      <formula>0</formula>
      <formula>4</formula>
    </cfRule>
    <cfRule type="cellIs" dxfId="881" priority="51" operator="between">
      <formula>9</formula>
      <formula>25</formula>
    </cfRule>
  </conditionalFormatting>
  <conditionalFormatting sqref="H14">
    <cfRule type="cellIs" dxfId="880" priority="54" operator="equal">
      <formula>"Nee"</formula>
    </cfRule>
  </conditionalFormatting>
  <conditionalFormatting sqref="F14">
    <cfRule type="containsBlanks" priority="52">
      <formula>LEN(TRIM(F14))=0</formula>
    </cfRule>
    <cfRule type="containsBlanks" priority="53">
      <formula>LEN(TRIM(F14))=0</formula>
    </cfRule>
  </conditionalFormatting>
  <conditionalFormatting sqref="L14">
    <cfRule type="cellIs" dxfId="879" priority="46" operator="equal">
      <formula>"Gesloten"</formula>
    </cfRule>
    <cfRule type="cellIs" dxfId="878" priority="47" operator="equal">
      <formula>"In behandeling"</formula>
    </cfRule>
    <cfRule type="cellIs" dxfId="877" priority="48" operator="equal">
      <formula>"Open"</formula>
    </cfRule>
  </conditionalFormatting>
  <conditionalFormatting sqref="F6">
    <cfRule type="containsBlanks" priority="44">
      <formula>LEN(TRIM(F6))=0</formula>
    </cfRule>
    <cfRule type="containsBlanks" priority="45">
      <formula>LEN(TRIM(F6))=0</formula>
    </cfRule>
  </conditionalFormatting>
  <conditionalFormatting sqref="F7">
    <cfRule type="containsBlanks" priority="42">
      <formula>LEN(TRIM(F7))=0</formula>
    </cfRule>
    <cfRule type="containsBlanks" priority="43">
      <formula>LEN(TRIM(F7))=0</formula>
    </cfRule>
  </conditionalFormatting>
  <conditionalFormatting sqref="F8">
    <cfRule type="containsBlanks" priority="40">
      <formula>LEN(TRIM(F8))=0</formula>
    </cfRule>
    <cfRule type="containsBlanks" priority="41">
      <formula>LEN(TRIM(F8))=0</formula>
    </cfRule>
  </conditionalFormatting>
  <conditionalFormatting sqref="F9">
    <cfRule type="containsBlanks" priority="38">
      <formula>LEN(TRIM(F9))=0</formula>
    </cfRule>
    <cfRule type="containsBlanks" priority="39">
      <formula>LEN(TRIM(F9))=0</formula>
    </cfRule>
  </conditionalFormatting>
  <conditionalFormatting sqref="F10">
    <cfRule type="containsBlanks" priority="36">
      <formula>LEN(TRIM(F10))=0</formula>
    </cfRule>
    <cfRule type="containsBlanks" priority="37">
      <formula>LEN(TRIM(F10))=0</formula>
    </cfRule>
  </conditionalFormatting>
  <conditionalFormatting sqref="F11">
    <cfRule type="containsBlanks" priority="34">
      <formula>LEN(TRIM(F11))=0</formula>
    </cfRule>
    <cfRule type="containsBlanks" priority="35">
      <formula>LEN(TRIM(F11))=0</formula>
    </cfRule>
  </conditionalFormatting>
  <conditionalFormatting sqref="H19">
    <cfRule type="cellIs" dxfId="876" priority="28" operator="between">
      <formula>5</formula>
      <formula>8</formula>
    </cfRule>
    <cfRule type="cellIs" dxfId="875" priority="29" operator="between">
      <formula>0</formula>
      <formula>4</formula>
    </cfRule>
    <cfRule type="cellIs" dxfId="874" priority="30" operator="between">
      <formula>9</formula>
      <formula>25</formula>
    </cfRule>
  </conditionalFormatting>
  <conditionalFormatting sqref="H19">
    <cfRule type="cellIs" dxfId="873" priority="33" operator="equal">
      <formula>"Nee"</formula>
    </cfRule>
  </conditionalFormatting>
  <conditionalFormatting sqref="F19">
    <cfRule type="containsBlanks" priority="31">
      <formula>LEN(TRIM(F19))=0</formula>
    </cfRule>
    <cfRule type="containsBlanks" priority="32">
      <formula>LEN(TRIM(F19))=0</formula>
    </cfRule>
  </conditionalFormatting>
  <conditionalFormatting sqref="L19">
    <cfRule type="cellIs" dxfId="872" priority="25" operator="equal">
      <formula>"Gesloten"</formula>
    </cfRule>
    <cfRule type="cellIs" dxfId="871" priority="26" operator="equal">
      <formula>"In behandeling"</formula>
    </cfRule>
    <cfRule type="cellIs" dxfId="870" priority="27" operator="equal">
      <formula>"Open"</formula>
    </cfRule>
  </conditionalFormatting>
  <conditionalFormatting sqref="H20">
    <cfRule type="cellIs" dxfId="869" priority="19" operator="between">
      <formula>5</formula>
      <formula>8</formula>
    </cfRule>
    <cfRule type="cellIs" dxfId="868" priority="20" operator="between">
      <formula>0</formula>
      <formula>4</formula>
    </cfRule>
    <cfRule type="cellIs" dxfId="867" priority="21" operator="between">
      <formula>9</formula>
      <formula>25</formula>
    </cfRule>
  </conditionalFormatting>
  <conditionalFormatting sqref="H20">
    <cfRule type="cellIs" dxfId="866" priority="24" operator="equal">
      <formula>"Nee"</formula>
    </cfRule>
  </conditionalFormatting>
  <conditionalFormatting sqref="F20">
    <cfRule type="containsBlanks" priority="22">
      <formula>LEN(TRIM(F20))=0</formula>
    </cfRule>
    <cfRule type="containsBlanks" priority="23">
      <formula>LEN(TRIM(F20))=0</formula>
    </cfRule>
  </conditionalFormatting>
  <conditionalFormatting sqref="L20">
    <cfRule type="cellIs" dxfId="865" priority="16" operator="equal">
      <formula>"Gesloten"</formula>
    </cfRule>
    <cfRule type="cellIs" dxfId="864" priority="17" operator="equal">
      <formula>"In behandeling"</formula>
    </cfRule>
    <cfRule type="cellIs" dxfId="863" priority="18" operator="equal">
      <formula>"Open"</formula>
    </cfRule>
  </conditionalFormatting>
  <conditionalFormatting sqref="H21">
    <cfRule type="cellIs" dxfId="862" priority="10" operator="between">
      <formula>5</formula>
      <formula>8</formula>
    </cfRule>
    <cfRule type="cellIs" dxfId="861" priority="11" operator="between">
      <formula>0</formula>
      <formula>4</formula>
    </cfRule>
    <cfRule type="cellIs" dxfId="860" priority="12" operator="between">
      <formula>9</formula>
      <formula>25</formula>
    </cfRule>
  </conditionalFormatting>
  <conditionalFormatting sqref="H21">
    <cfRule type="cellIs" dxfId="859" priority="15" operator="equal">
      <formula>"Nee"</formula>
    </cfRule>
  </conditionalFormatting>
  <conditionalFormatting sqref="F21">
    <cfRule type="containsBlanks" priority="13">
      <formula>LEN(TRIM(F21))=0</formula>
    </cfRule>
    <cfRule type="containsBlanks" priority="14">
      <formula>LEN(TRIM(F21))=0</formula>
    </cfRule>
  </conditionalFormatting>
  <conditionalFormatting sqref="L21">
    <cfRule type="cellIs" dxfId="858" priority="7" operator="equal">
      <formula>"Gesloten"</formula>
    </cfRule>
    <cfRule type="cellIs" dxfId="857" priority="8" operator="equal">
      <formula>"In behandeling"</formula>
    </cfRule>
    <cfRule type="cellIs" dxfId="856" priority="9" operator="equal">
      <formula>"Open"</formula>
    </cfRule>
  </conditionalFormatting>
  <conditionalFormatting sqref="L18">
    <cfRule type="cellIs" dxfId="855" priority="4" operator="equal">
      <formula>"Gesloten"</formula>
    </cfRule>
    <cfRule type="cellIs" dxfId="854" priority="5" operator="equal">
      <formula>"In behandeling"</formula>
    </cfRule>
    <cfRule type="cellIs" dxfId="853" priority="6" operator="equal">
      <formula>"Open"</formula>
    </cfRule>
  </conditionalFormatting>
  <conditionalFormatting sqref="L17">
    <cfRule type="cellIs" dxfId="852" priority="1" operator="equal">
      <formula>"Gesloten"</formula>
    </cfRule>
    <cfRule type="cellIs" dxfId="851" priority="2" operator="equal">
      <formula>"In behandeling"</formula>
    </cfRule>
    <cfRule type="cellIs" dxfId="850" priority="3" operator="equal">
      <formula>"Open"</formula>
    </cfRule>
  </conditionalFormatting>
  <dataValidations count="3">
    <dataValidation type="list" allowBlank="1" showInputMessage="1" showErrorMessage="1" promptTitle="Effect" prompt="0 Verwaarloosbaar_x000a_1 Gering_x000a_2 Matig_x000a_3 Ernstig_x000a_4 Zeer ernstig_x000a_5 Ramp" sqref="G5:G15 G17:G21" xr:uid="{00000000-0002-0000-0300-000000000000}">
      <formula1>"-,0,1,2,3,4,5"</formula1>
    </dataValidation>
    <dataValidation type="list" allowBlank="1" showInputMessage="1" showErrorMessage="1" promptTitle="Kans" prompt="1 Verwaarloosbaar_x000a_2 Onwaarschijnlijk_x000a_3 Mogelijk_x000a_4 Waarschijnlijk_x000a_5 Vrijwel zeker" sqref="F5:F15 F17:F21" xr:uid="{00000000-0002-0000-0300-000001000000}">
      <formula1>"-,1,2,3,4,5"</formula1>
    </dataValidation>
    <dataValidation type="list" allowBlank="1" showInputMessage="1" showErrorMessage="1" sqref="L5:L15 L17:L21" xr:uid="{00000000-0002-0000-0300-000002000000}">
      <formula1>"Open,In behandeling,Gesloten"</formula1>
    </dataValidation>
  </dataValidations>
  <printOptions horizontalCentered="1" verticalCentered="1"/>
  <pageMargins left="0.70866141732283472" right="0.70866141732283472" top="0.74803149606299213" bottom="0.74803149606299213" header="0.31496062992125984" footer="0.31496062992125984"/>
  <pageSetup scale="39" fitToHeight="0" orientation="landscape"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M23"/>
  <sheetViews>
    <sheetView view="pageBreakPreview" zoomScale="70" zoomScaleNormal="85" zoomScaleSheetLayoutView="70" workbookViewId="0">
      <pane ySplit="3" topLeftCell="A4" activePane="bottomLeft" state="frozen"/>
      <selection pane="bottomLeft" activeCell="A4" sqref="A4"/>
    </sheetView>
  </sheetViews>
  <sheetFormatPr defaultRowHeight="15" x14ac:dyDescent="0.25"/>
  <cols>
    <col min="1" max="1" width="5.7109375" customWidth="1"/>
    <col min="2" max="2" width="59.140625" bestFit="1" customWidth="1"/>
    <col min="3" max="3" width="18.85546875" customWidth="1"/>
    <col min="4" max="4" width="17.28515625" customWidth="1"/>
    <col min="5" max="5" width="45.140625" style="2" customWidth="1"/>
    <col min="6" max="8" width="10.7109375" bestFit="1" customWidth="1"/>
    <col min="9" max="9" width="31.5703125" style="2" customWidth="1"/>
    <col min="10" max="10" width="25.7109375" style="1" customWidth="1"/>
    <col min="11" max="11" width="13.5703125" style="3" customWidth="1"/>
    <col min="12" max="12" width="13.5703125" style="1" customWidth="1"/>
    <col min="13" max="13" width="36.85546875" style="2" customWidth="1"/>
  </cols>
  <sheetData>
    <row r="1" spans="1:13" ht="99.95" customHeight="1" x14ac:dyDescent="0.25"/>
    <row r="2" spans="1:13" ht="99.95" customHeight="1" thickBot="1" x14ac:dyDescent="0.3">
      <c r="A2" s="90" t="s">
        <v>723</v>
      </c>
      <c r="B2" s="90"/>
      <c r="C2" s="90"/>
      <c r="D2" s="90"/>
      <c r="E2" s="90"/>
      <c r="F2" s="90"/>
      <c r="G2" s="90"/>
      <c r="H2" s="90"/>
      <c r="I2" s="90"/>
      <c r="J2" s="90"/>
      <c r="K2" s="90"/>
      <c r="L2" s="90"/>
      <c r="M2" s="90"/>
    </row>
    <row r="3" spans="1:13" ht="30" customHeight="1" thickBot="1" x14ac:dyDescent="0.3">
      <c r="A3" s="29" t="s">
        <v>3</v>
      </c>
      <c r="B3" s="29" t="s">
        <v>36</v>
      </c>
      <c r="C3" s="29" t="s">
        <v>0</v>
      </c>
      <c r="D3" s="29" t="s">
        <v>582</v>
      </c>
      <c r="E3" s="29" t="s">
        <v>2</v>
      </c>
      <c r="F3" s="29" t="s">
        <v>578</v>
      </c>
      <c r="G3" s="29" t="s">
        <v>579</v>
      </c>
      <c r="H3" s="29" t="s">
        <v>580</v>
      </c>
      <c r="I3" s="29" t="s">
        <v>703</v>
      </c>
      <c r="J3" s="29" t="s">
        <v>583</v>
      </c>
      <c r="K3" s="30" t="s">
        <v>6</v>
      </c>
      <c r="L3" s="29" t="s">
        <v>5</v>
      </c>
      <c r="M3" s="29" t="s">
        <v>584</v>
      </c>
    </row>
    <row r="4" spans="1:13" ht="105.75" thickBot="1" x14ac:dyDescent="0.3">
      <c r="A4" s="37" t="s">
        <v>180</v>
      </c>
      <c r="B4" s="38" t="s">
        <v>268</v>
      </c>
      <c r="C4" s="39"/>
      <c r="D4" s="15"/>
      <c r="E4" s="38"/>
      <c r="F4" s="40"/>
      <c r="G4" s="41"/>
      <c r="H4" s="39">
        <f>Tabel21011[[#This Row],[Kans]]*Tabel21011[[#This Row],[Effect]]</f>
        <v>0</v>
      </c>
      <c r="I4" s="14"/>
      <c r="J4" s="73"/>
      <c r="K4" s="18"/>
      <c r="L4" s="15"/>
      <c r="M4" s="14"/>
    </row>
    <row r="5" spans="1:13" ht="105.75" thickBot="1" x14ac:dyDescent="0.3">
      <c r="A5" s="37" t="s">
        <v>181</v>
      </c>
      <c r="B5" s="38" t="s">
        <v>269</v>
      </c>
      <c r="C5" s="39"/>
      <c r="D5" s="15"/>
      <c r="E5" s="38"/>
      <c r="F5" s="40"/>
      <c r="G5" s="41"/>
      <c r="H5" s="39">
        <f>Tabel21011[[#This Row],[Kans]]*Tabel21011[[#This Row],[Effect]]</f>
        <v>0</v>
      </c>
      <c r="I5" s="14"/>
      <c r="J5" s="73"/>
      <c r="K5" s="18"/>
      <c r="L5" s="15"/>
      <c r="M5" s="14"/>
    </row>
    <row r="6" spans="1:13" ht="90.75" thickBot="1" x14ac:dyDescent="0.3">
      <c r="A6" s="37" t="s">
        <v>182</v>
      </c>
      <c r="B6" s="38" t="s">
        <v>270</v>
      </c>
      <c r="C6" s="39"/>
      <c r="D6" s="15"/>
      <c r="E6" s="38"/>
      <c r="F6" s="40"/>
      <c r="G6" s="41"/>
      <c r="H6" s="39">
        <f>Tabel21011[[#This Row],[Kans]]*Tabel21011[[#This Row],[Effect]]</f>
        <v>0</v>
      </c>
      <c r="I6" s="14"/>
      <c r="J6" s="73"/>
      <c r="K6" s="18"/>
      <c r="L6" s="15"/>
      <c r="M6" s="14"/>
    </row>
    <row r="7" spans="1:13" ht="90.75" thickBot="1" x14ac:dyDescent="0.3">
      <c r="A7" s="37" t="s">
        <v>183</v>
      </c>
      <c r="B7" s="38" t="s">
        <v>271</v>
      </c>
      <c r="C7" s="39"/>
      <c r="D7" s="15"/>
      <c r="E7" s="14"/>
      <c r="F7" s="16"/>
      <c r="G7" s="17"/>
      <c r="H7" s="15">
        <f>Tabel21011[[#This Row],[Kans]]*Tabel21011[[#This Row],[Effect]]</f>
        <v>0</v>
      </c>
      <c r="I7" s="14"/>
      <c r="J7" s="15"/>
      <c r="K7" s="18"/>
      <c r="L7" s="15"/>
      <c r="M7" s="14"/>
    </row>
    <row r="8" spans="1:13" ht="105.75" thickBot="1" x14ac:dyDescent="0.3">
      <c r="A8" s="37" t="s">
        <v>184</v>
      </c>
      <c r="B8" s="38" t="s">
        <v>272</v>
      </c>
      <c r="C8" s="39"/>
      <c r="D8" s="15"/>
      <c r="E8" s="38"/>
      <c r="F8" s="40"/>
      <c r="G8" s="41"/>
      <c r="H8" s="39">
        <f>Tabel21011[[#This Row],[Kans]]*Tabel21011[[#This Row],[Effect]]</f>
        <v>0</v>
      </c>
      <c r="I8" s="14"/>
      <c r="J8" s="73"/>
      <c r="K8" s="18"/>
      <c r="L8" s="15"/>
      <c r="M8" s="14"/>
    </row>
    <row r="9" spans="1:13" ht="109.5" customHeight="1" thickBot="1" x14ac:dyDescent="0.3">
      <c r="A9" s="37" t="s">
        <v>185</v>
      </c>
      <c r="B9" s="38" t="s">
        <v>273</v>
      </c>
      <c r="C9" s="39"/>
      <c r="D9" s="15"/>
      <c r="E9" s="38"/>
      <c r="F9" s="40"/>
      <c r="G9" s="41"/>
      <c r="H9" s="39">
        <f>Tabel21011[[#This Row],[Kans]]*Tabel21011[[#This Row],[Effect]]</f>
        <v>0</v>
      </c>
      <c r="I9" s="14"/>
      <c r="J9" s="39"/>
      <c r="K9" s="42"/>
      <c r="L9" s="39"/>
      <c r="M9" s="43"/>
    </row>
    <row r="10" spans="1:13" ht="75.75" thickBot="1" x14ac:dyDescent="0.3">
      <c r="A10" s="37" t="s">
        <v>186</v>
      </c>
      <c r="B10" s="38" t="s">
        <v>274</v>
      </c>
      <c r="C10" s="39"/>
      <c r="D10" s="15"/>
      <c r="E10" s="38"/>
      <c r="F10" s="40"/>
      <c r="G10" s="41"/>
      <c r="H10" s="39">
        <f>Tabel21011[[#This Row],[Kans]]*Tabel21011[[#This Row],[Effect]]</f>
        <v>0</v>
      </c>
      <c r="I10" s="14"/>
      <c r="J10" s="73"/>
      <c r="K10" s="18"/>
      <c r="L10" s="15"/>
      <c r="M10" s="14"/>
    </row>
    <row r="11" spans="1:13" ht="90.75" thickBot="1" x14ac:dyDescent="0.3">
      <c r="A11" s="37" t="s">
        <v>187</v>
      </c>
      <c r="B11" s="38" t="s">
        <v>275</v>
      </c>
      <c r="C11" s="39"/>
      <c r="D11" s="15"/>
      <c r="E11" s="38"/>
      <c r="F11" s="40"/>
      <c r="G11" s="41"/>
      <c r="H11" s="39">
        <f>Tabel21011[[#This Row],[Kans]]*Tabel21011[[#This Row],[Effect]]</f>
        <v>0</v>
      </c>
      <c r="I11" s="14"/>
      <c r="J11" s="73"/>
      <c r="K11" s="18"/>
      <c r="L11" s="15"/>
      <c r="M11" s="14"/>
    </row>
    <row r="12" spans="1:13" ht="105.75" thickBot="1" x14ac:dyDescent="0.3">
      <c r="A12" s="37" t="s">
        <v>188</v>
      </c>
      <c r="B12" s="38" t="s">
        <v>276</v>
      </c>
      <c r="C12" s="39"/>
      <c r="D12" s="15"/>
      <c r="E12" s="38"/>
      <c r="F12" s="40"/>
      <c r="G12" s="41"/>
      <c r="H12" s="39">
        <f>Tabel21011[[#This Row],[Kans]]*Tabel21011[[#This Row],[Effect]]</f>
        <v>0</v>
      </c>
      <c r="I12" s="14"/>
      <c r="J12" s="15"/>
      <c r="K12" s="42"/>
      <c r="L12" s="39"/>
      <c r="M12" s="43"/>
    </row>
    <row r="13" spans="1:13" ht="75.75" thickBot="1" x14ac:dyDescent="0.3">
      <c r="A13" s="37" t="s">
        <v>189</v>
      </c>
      <c r="B13" s="38" t="s">
        <v>277</v>
      </c>
      <c r="C13" s="39"/>
      <c r="D13" s="15"/>
      <c r="E13" s="38"/>
      <c r="F13" s="40"/>
      <c r="G13" s="41"/>
      <c r="H13" s="39">
        <f>Tabel21011[[#This Row],[Kans]]*Tabel21011[[#This Row],[Effect]]</f>
        <v>0</v>
      </c>
      <c r="I13" s="14"/>
      <c r="J13" s="73"/>
      <c r="K13" s="18"/>
      <c r="L13" s="15"/>
      <c r="M13" s="14"/>
    </row>
    <row r="14" spans="1:13" ht="105.75" thickBot="1" x14ac:dyDescent="0.3">
      <c r="A14" s="37" t="s">
        <v>190</v>
      </c>
      <c r="B14" s="38" t="s">
        <v>278</v>
      </c>
      <c r="C14" s="39"/>
      <c r="D14" s="15"/>
      <c r="E14" s="38"/>
      <c r="F14" s="40"/>
      <c r="G14" s="41"/>
      <c r="H14" s="39">
        <f>Tabel21011[[#This Row],[Kans]]*Tabel21011[[#This Row],[Effect]]</f>
        <v>0</v>
      </c>
      <c r="I14" s="14"/>
      <c r="J14" s="73"/>
      <c r="K14" s="18"/>
      <c r="L14" s="15"/>
      <c r="M14" s="14"/>
    </row>
    <row r="15" spans="1:13" ht="105.75" thickBot="1" x14ac:dyDescent="0.3">
      <c r="A15" s="37" t="s">
        <v>191</v>
      </c>
      <c r="B15" s="38" t="s">
        <v>279</v>
      </c>
      <c r="C15" s="39"/>
      <c r="D15" s="15"/>
      <c r="E15" s="38"/>
      <c r="F15" s="40"/>
      <c r="G15" s="41"/>
      <c r="H15" s="39">
        <f>Tabel21011[[#This Row],[Kans]]*Tabel21011[[#This Row],[Effect]]</f>
        <v>0</v>
      </c>
      <c r="I15" s="14"/>
      <c r="J15" s="73"/>
      <c r="K15" s="18"/>
      <c r="L15" s="15"/>
      <c r="M15" s="14"/>
    </row>
    <row r="16" spans="1:13" ht="105.75" thickBot="1" x14ac:dyDescent="0.3">
      <c r="A16" s="37" t="s">
        <v>192</v>
      </c>
      <c r="B16" s="38" t="s">
        <v>280</v>
      </c>
      <c r="C16" s="39"/>
      <c r="D16" s="15"/>
      <c r="E16" s="38"/>
      <c r="F16" s="40"/>
      <c r="G16" s="41"/>
      <c r="H16" s="39">
        <f>Tabel21011[[#This Row],[Kans]]*Tabel21011[[#This Row],[Effect]]</f>
        <v>0</v>
      </c>
      <c r="I16" s="14"/>
      <c r="J16" s="73"/>
      <c r="K16" s="18"/>
      <c r="L16" s="15"/>
      <c r="M16" s="14"/>
    </row>
    <row r="17" spans="1:13" ht="105.75" thickBot="1" x14ac:dyDescent="0.3">
      <c r="A17" s="37" t="s">
        <v>193</v>
      </c>
      <c r="B17" s="38" t="s">
        <v>281</v>
      </c>
      <c r="C17" s="39"/>
      <c r="D17" s="61"/>
      <c r="E17" s="38"/>
      <c r="F17" s="63"/>
      <c r="G17" s="41"/>
      <c r="H17" s="39">
        <f>Tabel21011[[#This Row],[Kans]]*Tabel21011[[#This Row],[Effect]]</f>
        <v>0</v>
      </c>
      <c r="I17" s="38"/>
      <c r="J17" s="39"/>
      <c r="K17" s="42"/>
      <c r="L17" s="39"/>
      <c r="M17" s="43"/>
    </row>
    <row r="18" spans="1:13" ht="15.75" thickBot="1" x14ac:dyDescent="0.3"/>
    <row r="19" spans="1:13" ht="15.75" thickBot="1" x14ac:dyDescent="0.3">
      <c r="B19" s="19" t="s">
        <v>715</v>
      </c>
      <c r="C19" s="13">
        <v>14</v>
      </c>
      <c r="D19" s="13"/>
    </row>
    <row r="20" spans="1:13" ht="15.75" thickBot="1" x14ac:dyDescent="0.3">
      <c r="B20" s="19" t="s">
        <v>713</v>
      </c>
      <c r="C20" s="13">
        <f>COUNTIF(Tabel21011[Risico beoordeeld?],D20)</f>
        <v>0</v>
      </c>
      <c r="D20" s="13" t="s">
        <v>581</v>
      </c>
    </row>
    <row r="21" spans="1:13" ht="15.75" thickBot="1" x14ac:dyDescent="0.3">
      <c r="B21" s="19" t="s">
        <v>714</v>
      </c>
      <c r="C21" s="13">
        <f>COUNTIF(Tabel21011[Risico beoordeeld?],D21)</f>
        <v>0</v>
      </c>
      <c r="D21" s="13" t="s">
        <v>1</v>
      </c>
    </row>
    <row r="22" spans="1:13" ht="15.75" thickBot="1" x14ac:dyDescent="0.3">
      <c r="B22" s="19" t="s">
        <v>718</v>
      </c>
      <c r="C22" s="13">
        <f>COUNTIF(Tabel21011[Risico beoordeeld?],D22)</f>
        <v>0</v>
      </c>
      <c r="D22" s="13" t="s">
        <v>717</v>
      </c>
      <c r="F22" s="1"/>
      <c r="G22" s="1"/>
      <c r="H22" s="1"/>
      <c r="M22"/>
    </row>
    <row r="23" spans="1:13" ht="15.75" thickBot="1" x14ac:dyDescent="0.3">
      <c r="B23" s="19" t="s">
        <v>716</v>
      </c>
      <c r="C23" s="20">
        <f>(C20+C22)/C19</f>
        <v>0</v>
      </c>
      <c r="D23" s="13" t="s">
        <v>697</v>
      </c>
    </row>
  </sheetData>
  <mergeCells count="1">
    <mergeCell ref="A2:M2"/>
  </mergeCells>
  <conditionalFormatting sqref="C1:H1 C18:H18 C3 F3:H3 C24:H1048576 E19:H21 E23:H23">
    <cfRule type="cellIs" dxfId="832" priority="107" operator="equal">
      <formula>"Nee"</formula>
    </cfRule>
  </conditionalFormatting>
  <conditionalFormatting sqref="L1 L23:L1048576 L3 L18:L21">
    <cfRule type="cellIs" dxfId="831" priority="104" operator="equal">
      <formula>"Gesloten"</formula>
    </cfRule>
    <cfRule type="cellIs" dxfId="830" priority="105" operator="equal">
      <formula>"In behandeling"</formula>
    </cfRule>
    <cfRule type="cellIs" dxfId="829" priority="106" operator="equal">
      <formula>"Open"</formula>
    </cfRule>
  </conditionalFormatting>
  <conditionalFormatting sqref="C4:C17">
    <cfRule type="cellIs" dxfId="828" priority="67" operator="equal">
      <formula>"Nee"</formula>
    </cfRule>
  </conditionalFormatting>
  <conditionalFormatting sqref="L9 L12 L17">
    <cfRule type="cellIs" dxfId="827" priority="64" operator="equal">
      <formula>"Gesloten"</formula>
    </cfRule>
    <cfRule type="cellIs" dxfId="826" priority="65" operator="equal">
      <formula>"In behandeling"</formula>
    </cfRule>
    <cfRule type="cellIs" dxfId="825" priority="66" operator="equal">
      <formula>"Open"</formula>
    </cfRule>
  </conditionalFormatting>
  <conditionalFormatting sqref="C19:D21 D23">
    <cfRule type="cellIs" dxfId="824" priority="52" operator="equal">
      <formula>"Nee"</formula>
    </cfRule>
  </conditionalFormatting>
  <conditionalFormatting sqref="H4:H6 H8:H17">
    <cfRule type="cellIs" dxfId="823" priority="51" operator="equal">
      <formula>"Nee"</formula>
    </cfRule>
  </conditionalFormatting>
  <conditionalFormatting sqref="H4:H6 H8:H17">
    <cfRule type="cellIs" dxfId="822" priority="46" operator="between">
      <formula>5</formula>
      <formula>8</formula>
    </cfRule>
    <cfRule type="cellIs" dxfId="821" priority="47" operator="between">
      <formula>0</formula>
      <formula>4</formula>
    </cfRule>
    <cfRule type="cellIs" dxfId="820" priority="48" operator="between">
      <formula>9</formula>
      <formula>25</formula>
    </cfRule>
  </conditionalFormatting>
  <conditionalFormatting sqref="F4:F6 F8:F17">
    <cfRule type="containsBlanks" priority="49">
      <formula>LEN(TRIM(F4))=0</formula>
    </cfRule>
    <cfRule type="containsBlanks" priority="50">
      <formula>LEN(TRIM(F4))=0</formula>
    </cfRule>
  </conditionalFormatting>
  <conditionalFormatting sqref="L22">
    <cfRule type="cellIs" dxfId="819" priority="43" operator="equal">
      <formula>"Gesloten"</formula>
    </cfRule>
    <cfRule type="cellIs" dxfId="818" priority="44" operator="equal">
      <formula>"In behandeling"</formula>
    </cfRule>
    <cfRule type="cellIs" dxfId="817" priority="45" operator="equal">
      <formula>"Open"</formula>
    </cfRule>
  </conditionalFormatting>
  <conditionalFormatting sqref="D22">
    <cfRule type="cellIs" dxfId="816" priority="42" operator="equal">
      <formula>"Nee"</formula>
    </cfRule>
  </conditionalFormatting>
  <conditionalFormatting sqref="C22">
    <cfRule type="cellIs" dxfId="815" priority="41" operator="equal">
      <formula>"Nee"</formula>
    </cfRule>
  </conditionalFormatting>
  <conditionalFormatting sqref="C23">
    <cfRule type="cellIs" dxfId="814" priority="40" operator="equal">
      <formula>"Nee"</formula>
    </cfRule>
  </conditionalFormatting>
  <conditionalFormatting sqref="L4">
    <cfRule type="cellIs" dxfId="813" priority="37" operator="equal">
      <formula>"Gesloten"</formula>
    </cfRule>
    <cfRule type="cellIs" dxfId="812" priority="38" operator="equal">
      <formula>"In behandeling"</formula>
    </cfRule>
    <cfRule type="cellIs" dxfId="811" priority="39" operator="equal">
      <formula>"Open"</formula>
    </cfRule>
  </conditionalFormatting>
  <conditionalFormatting sqref="L5">
    <cfRule type="cellIs" dxfId="810" priority="34" operator="equal">
      <formula>"Gesloten"</formula>
    </cfRule>
    <cfRule type="cellIs" dxfId="809" priority="35" operator="equal">
      <formula>"In behandeling"</formula>
    </cfRule>
    <cfRule type="cellIs" dxfId="808" priority="36" operator="equal">
      <formula>"Open"</formula>
    </cfRule>
  </conditionalFormatting>
  <conditionalFormatting sqref="L8">
    <cfRule type="cellIs" dxfId="807" priority="31" operator="equal">
      <formula>"Gesloten"</formula>
    </cfRule>
    <cfRule type="cellIs" dxfId="806" priority="32" operator="equal">
      <formula>"In behandeling"</formula>
    </cfRule>
    <cfRule type="cellIs" dxfId="805" priority="33" operator="equal">
      <formula>"Open"</formula>
    </cfRule>
  </conditionalFormatting>
  <conditionalFormatting sqref="L10">
    <cfRule type="cellIs" dxfId="804" priority="28" operator="equal">
      <formula>"Gesloten"</formula>
    </cfRule>
    <cfRule type="cellIs" dxfId="803" priority="29" operator="equal">
      <formula>"In behandeling"</formula>
    </cfRule>
    <cfRule type="cellIs" dxfId="802" priority="30" operator="equal">
      <formula>"Open"</formula>
    </cfRule>
  </conditionalFormatting>
  <conditionalFormatting sqref="L11">
    <cfRule type="cellIs" dxfId="801" priority="25" operator="equal">
      <formula>"Gesloten"</formula>
    </cfRule>
    <cfRule type="cellIs" dxfId="800" priority="26" operator="equal">
      <formula>"In behandeling"</formula>
    </cfRule>
    <cfRule type="cellIs" dxfId="799" priority="27" operator="equal">
      <formula>"Open"</formula>
    </cfRule>
  </conditionalFormatting>
  <conditionalFormatting sqref="L14">
    <cfRule type="cellIs" dxfId="798" priority="22" operator="equal">
      <formula>"Gesloten"</formula>
    </cfRule>
    <cfRule type="cellIs" dxfId="797" priority="23" operator="equal">
      <formula>"In behandeling"</formula>
    </cfRule>
    <cfRule type="cellIs" dxfId="796" priority="24" operator="equal">
      <formula>"Open"</formula>
    </cfRule>
  </conditionalFormatting>
  <conditionalFormatting sqref="L15">
    <cfRule type="cellIs" dxfId="795" priority="19" operator="equal">
      <formula>"Gesloten"</formula>
    </cfRule>
    <cfRule type="cellIs" dxfId="794" priority="20" operator="equal">
      <formula>"In behandeling"</formula>
    </cfRule>
    <cfRule type="cellIs" dxfId="793" priority="21" operator="equal">
      <formula>"Open"</formula>
    </cfRule>
  </conditionalFormatting>
  <conditionalFormatting sqref="L13">
    <cfRule type="cellIs" dxfId="792" priority="16" operator="equal">
      <formula>"Gesloten"</formula>
    </cfRule>
    <cfRule type="cellIs" dxfId="791" priority="17" operator="equal">
      <formula>"In behandeling"</formula>
    </cfRule>
    <cfRule type="cellIs" dxfId="790" priority="18" operator="equal">
      <formula>"Open"</formula>
    </cfRule>
  </conditionalFormatting>
  <conditionalFormatting sqref="L16">
    <cfRule type="cellIs" dxfId="789" priority="13" operator="equal">
      <formula>"Gesloten"</formula>
    </cfRule>
    <cfRule type="cellIs" dxfId="788" priority="14" operator="equal">
      <formula>"In behandeling"</formula>
    </cfRule>
    <cfRule type="cellIs" dxfId="787" priority="15" operator="equal">
      <formula>"Open"</formula>
    </cfRule>
  </conditionalFormatting>
  <conditionalFormatting sqref="H7">
    <cfRule type="cellIs" dxfId="786" priority="7" operator="between">
      <formula>5</formula>
      <formula>8</formula>
    </cfRule>
    <cfRule type="cellIs" dxfId="785" priority="8" operator="between">
      <formula>0</formula>
      <formula>4</formula>
    </cfRule>
    <cfRule type="cellIs" dxfId="784" priority="9" operator="between">
      <formula>9</formula>
      <formula>25</formula>
    </cfRule>
  </conditionalFormatting>
  <conditionalFormatting sqref="H7">
    <cfRule type="cellIs" dxfId="783" priority="12" operator="equal">
      <formula>"Nee"</formula>
    </cfRule>
  </conditionalFormatting>
  <conditionalFormatting sqref="F7">
    <cfRule type="containsBlanks" priority="10">
      <formula>LEN(TRIM(F7))=0</formula>
    </cfRule>
    <cfRule type="containsBlanks" priority="11">
      <formula>LEN(TRIM(F7))=0</formula>
    </cfRule>
  </conditionalFormatting>
  <conditionalFormatting sqref="L7">
    <cfRule type="cellIs" dxfId="782" priority="4" operator="equal">
      <formula>"Gesloten"</formula>
    </cfRule>
    <cfRule type="cellIs" dxfId="781" priority="5" operator="equal">
      <formula>"In behandeling"</formula>
    </cfRule>
    <cfRule type="cellIs" dxfId="780" priority="6" operator="equal">
      <formula>"Open"</formula>
    </cfRule>
  </conditionalFormatting>
  <conditionalFormatting sqref="L6">
    <cfRule type="cellIs" dxfId="779" priority="1" operator="equal">
      <formula>"Gesloten"</formula>
    </cfRule>
    <cfRule type="cellIs" dxfId="778" priority="2" operator="equal">
      <formula>"In behandeling"</formula>
    </cfRule>
    <cfRule type="cellIs" dxfId="777" priority="3" operator="equal">
      <formula>"Open"</formula>
    </cfRule>
  </conditionalFormatting>
  <dataValidations count="3">
    <dataValidation type="list" allowBlank="1" showInputMessage="1" showErrorMessage="1" sqref="L4:L17" xr:uid="{00000000-0002-0000-0400-000000000000}">
      <formula1>"Open,In behandeling,Gesloten"</formula1>
    </dataValidation>
    <dataValidation type="list" allowBlank="1" showInputMessage="1" showErrorMessage="1" promptTitle="Kans" prompt="1 Verwaarloosbaar_x000a_2 Onwaarschijnlijk_x000a_3 Mogelijk_x000a_4 Waarschijnlijk_x000a_5 Vrijwel zeker" sqref="F4:F17" xr:uid="{00000000-0002-0000-0400-000001000000}">
      <formula1>"-,1,2,3,4,5"</formula1>
    </dataValidation>
    <dataValidation type="list" allowBlank="1" showInputMessage="1" showErrorMessage="1" promptTitle="Effect" prompt="0 Verwaarloosbaar_x000a_1 Gering_x000a_2 Matig_x000a_3 Ernstig_x000a_4 Zeer ernstig_x000a_5 Ramp" sqref="G4:G17" xr:uid="{00000000-0002-0000-0400-000002000000}">
      <formula1>"-,0,1,2,3,4,5"</formula1>
    </dataValidation>
  </dataValidations>
  <printOptions horizontalCentered="1" verticalCentered="1"/>
  <pageMargins left="0.70866141732283472" right="0.70866141732283472" top="0.74803149606299213" bottom="0.74803149606299213" header="0.31496062992125984" footer="0.31496062992125984"/>
  <pageSetup scale="40" fitToHeight="0" orientation="landscape" r:id="rId1"/>
  <rowBreaks count="1" manualBreakCount="1">
    <brk id="11" max="12" man="1"/>
  </rowBreaks>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M46"/>
  <sheetViews>
    <sheetView view="pageBreakPreview" zoomScale="55" zoomScaleNormal="85" zoomScaleSheetLayoutView="55" workbookViewId="0">
      <pane ySplit="4" topLeftCell="A5" activePane="bottomLeft" state="frozen"/>
      <selection pane="bottomLeft" activeCell="A5" sqref="A5"/>
    </sheetView>
  </sheetViews>
  <sheetFormatPr defaultRowHeight="15" x14ac:dyDescent="0.25"/>
  <cols>
    <col min="1" max="1" width="5.7109375" customWidth="1"/>
    <col min="2" max="2" width="59.140625" bestFit="1" customWidth="1"/>
    <col min="3" max="3" width="34.42578125" bestFit="1" customWidth="1"/>
    <col min="4" max="4" width="34.28515625" customWidth="1"/>
    <col min="5" max="5" width="45.140625" style="2" customWidth="1"/>
    <col min="6" max="8" width="10.7109375" bestFit="1" customWidth="1"/>
    <col min="9" max="9" width="39.140625" style="2" customWidth="1"/>
    <col min="10" max="10" width="25.7109375" style="1" customWidth="1"/>
    <col min="11" max="11" width="13.5703125" style="3" customWidth="1"/>
    <col min="12" max="12" width="13.5703125" style="1" customWidth="1"/>
    <col min="13" max="13" width="36.85546875" style="2" customWidth="1"/>
  </cols>
  <sheetData>
    <row r="1" spans="1:13" ht="99.95" customHeight="1" x14ac:dyDescent="0.25"/>
    <row r="2" spans="1:13" ht="99.95" customHeight="1" thickBot="1" x14ac:dyDescent="0.3">
      <c r="A2" s="90" t="s">
        <v>724</v>
      </c>
      <c r="B2" s="90"/>
      <c r="C2" s="90"/>
      <c r="D2" s="90"/>
      <c r="E2" s="90"/>
      <c r="F2" s="90"/>
      <c r="G2" s="90"/>
      <c r="H2" s="90"/>
      <c r="I2" s="90"/>
      <c r="J2" s="90"/>
      <c r="K2" s="90"/>
      <c r="L2" s="90"/>
      <c r="M2" s="90"/>
    </row>
    <row r="3" spans="1:13" ht="30.75" thickBot="1" x14ac:dyDescent="0.3">
      <c r="A3" s="29" t="s">
        <v>3</v>
      </c>
      <c r="B3" s="29" t="s">
        <v>36</v>
      </c>
      <c r="C3" s="29" t="s">
        <v>0</v>
      </c>
      <c r="D3" s="29" t="s">
        <v>582</v>
      </c>
      <c r="E3" s="29" t="s">
        <v>2</v>
      </c>
      <c r="F3" s="29" t="s">
        <v>578</v>
      </c>
      <c r="G3" s="29" t="s">
        <v>579</v>
      </c>
      <c r="H3" s="29" t="s">
        <v>580</v>
      </c>
      <c r="I3" s="29" t="s">
        <v>703</v>
      </c>
      <c r="J3" s="29" t="s">
        <v>583</v>
      </c>
      <c r="K3" s="30" t="s">
        <v>6</v>
      </c>
      <c r="L3" s="29" t="s">
        <v>5</v>
      </c>
      <c r="M3" s="29" t="s">
        <v>584</v>
      </c>
    </row>
    <row r="4" spans="1:13" ht="15.75" thickBot="1" x14ac:dyDescent="0.3">
      <c r="A4" s="32" t="s">
        <v>194</v>
      </c>
      <c r="B4" s="66" t="s">
        <v>195</v>
      </c>
      <c r="C4" s="23"/>
      <c r="D4" s="23"/>
      <c r="E4" s="23"/>
      <c r="F4" s="23"/>
      <c r="G4" s="23"/>
      <c r="H4" s="23"/>
      <c r="I4" s="23"/>
      <c r="J4" s="23"/>
      <c r="K4" s="23"/>
      <c r="L4" s="23"/>
      <c r="M4" s="34"/>
    </row>
    <row r="5" spans="1:13" ht="105.75" thickBot="1" x14ac:dyDescent="0.3">
      <c r="A5" s="64" t="s">
        <v>196</v>
      </c>
      <c r="B5" s="14" t="s">
        <v>240</v>
      </c>
      <c r="C5" s="65"/>
      <c r="D5" s="15"/>
      <c r="E5" s="14"/>
      <c r="F5" s="16"/>
      <c r="G5" s="17"/>
      <c r="H5" s="15">
        <f>Tabel2101112[[#This Row],[Kans]]*Tabel2101112[[#This Row],[Effect]]</f>
        <v>0</v>
      </c>
      <c r="I5" s="14"/>
      <c r="J5" s="15"/>
      <c r="K5" s="18"/>
      <c r="L5" s="15"/>
      <c r="M5" s="36"/>
    </row>
    <row r="6" spans="1:13" ht="75.75" thickBot="1" x14ac:dyDescent="0.3">
      <c r="A6" s="35" t="s">
        <v>197</v>
      </c>
      <c r="B6" s="67" t="s">
        <v>241</v>
      </c>
      <c r="C6" s="15"/>
      <c r="D6" s="15"/>
      <c r="E6" s="14"/>
      <c r="F6" s="16"/>
      <c r="G6" s="17"/>
      <c r="H6" s="15">
        <f>Tabel2101112[[#This Row],[Kans]]*Tabel2101112[[#This Row],[Effect]]</f>
        <v>0</v>
      </c>
      <c r="I6" s="14"/>
      <c r="J6" s="15"/>
      <c r="K6" s="18"/>
      <c r="L6" s="15"/>
      <c r="M6" s="36"/>
    </row>
    <row r="7" spans="1:13" ht="105.75" thickBot="1" x14ac:dyDescent="0.3">
      <c r="A7" s="35" t="s">
        <v>198</v>
      </c>
      <c r="B7" s="14" t="s">
        <v>242</v>
      </c>
      <c r="C7" s="15"/>
      <c r="D7" s="15"/>
      <c r="E7" s="14"/>
      <c r="F7" s="16"/>
      <c r="G7" s="17"/>
      <c r="H7" s="15">
        <f>Tabel2101112[[#This Row],[Kans]]*Tabel2101112[[#This Row],[Effect]]</f>
        <v>0</v>
      </c>
      <c r="I7" s="14"/>
      <c r="J7" s="15"/>
      <c r="K7" s="18"/>
      <c r="L7" s="15"/>
      <c r="M7" s="36"/>
    </row>
    <row r="8" spans="1:13" ht="90.75" thickBot="1" x14ac:dyDescent="0.3">
      <c r="A8" s="35" t="s">
        <v>199</v>
      </c>
      <c r="B8" s="14" t="s">
        <v>243</v>
      </c>
      <c r="C8" s="15"/>
      <c r="D8" s="15"/>
      <c r="E8" s="14"/>
      <c r="F8" s="16"/>
      <c r="G8" s="17"/>
      <c r="H8" s="15">
        <f>Tabel2101112[[#This Row],[Kans]]*Tabel2101112[[#This Row],[Effect]]</f>
        <v>0</v>
      </c>
      <c r="I8" s="14"/>
      <c r="J8" s="15"/>
      <c r="K8" s="18"/>
      <c r="L8" s="15"/>
      <c r="M8" s="36"/>
    </row>
    <row r="9" spans="1:13" ht="120.75" thickBot="1" x14ac:dyDescent="0.3">
      <c r="A9" s="35" t="s">
        <v>200</v>
      </c>
      <c r="B9" s="14" t="s">
        <v>244</v>
      </c>
      <c r="C9" s="15"/>
      <c r="D9" s="15"/>
      <c r="E9" s="14"/>
      <c r="F9" s="16"/>
      <c r="G9" s="17"/>
      <c r="H9" s="15">
        <f>Tabel2101112[[#This Row],[Kans]]*Tabel2101112[[#This Row],[Effect]]</f>
        <v>0</v>
      </c>
      <c r="I9" s="14"/>
      <c r="J9" s="15"/>
      <c r="K9" s="18"/>
      <c r="L9" s="15"/>
      <c r="M9" s="36"/>
    </row>
    <row r="10" spans="1:13" ht="120.75" thickBot="1" x14ac:dyDescent="0.3">
      <c r="A10" s="35" t="s">
        <v>201</v>
      </c>
      <c r="B10" s="14" t="s">
        <v>245</v>
      </c>
      <c r="C10" s="15"/>
      <c r="D10" s="15"/>
      <c r="E10" s="14"/>
      <c r="F10" s="16"/>
      <c r="G10" s="17"/>
      <c r="H10" s="15">
        <f>Tabel2101112[[#This Row],[Kans]]*Tabel2101112[[#This Row],[Effect]]</f>
        <v>0</v>
      </c>
      <c r="I10" s="14"/>
      <c r="J10" s="15"/>
      <c r="K10" s="18"/>
      <c r="L10" s="15"/>
      <c r="M10" s="36"/>
    </row>
    <row r="11" spans="1:13" ht="15.75" thickBot="1" x14ac:dyDescent="0.3">
      <c r="A11" s="32" t="s">
        <v>202</v>
      </c>
      <c r="B11" s="33" t="s">
        <v>203</v>
      </c>
      <c r="C11" s="23"/>
      <c r="D11" s="23"/>
      <c r="E11" s="23"/>
      <c r="F11" s="23"/>
      <c r="G11" s="23"/>
      <c r="H11" s="23"/>
      <c r="I11" s="23"/>
      <c r="J11" s="23"/>
      <c r="K11" s="23"/>
      <c r="L11" s="23"/>
      <c r="M11" s="34"/>
    </row>
    <row r="12" spans="1:13" ht="105.75" thickBot="1" x14ac:dyDescent="0.3">
      <c r="A12" s="35" t="s">
        <v>204</v>
      </c>
      <c r="B12" s="14" t="s">
        <v>246</v>
      </c>
      <c r="C12" s="15"/>
      <c r="D12" s="15"/>
      <c r="E12" s="14"/>
      <c r="F12" s="16"/>
      <c r="G12" s="17"/>
      <c r="H12" s="15">
        <f>Tabel2101112[[#This Row],[Kans]]*Tabel2101112[[#This Row],[Effect]]</f>
        <v>0</v>
      </c>
      <c r="I12" s="14"/>
      <c r="J12" s="15"/>
      <c r="K12" s="18"/>
      <c r="L12" s="15"/>
      <c r="M12" s="36"/>
    </row>
    <row r="13" spans="1:13" ht="150.75" thickBot="1" x14ac:dyDescent="0.3">
      <c r="A13" s="35" t="s">
        <v>205</v>
      </c>
      <c r="B13" s="14" t="s">
        <v>247</v>
      </c>
      <c r="C13" s="15"/>
      <c r="D13" s="15"/>
      <c r="E13" s="14"/>
      <c r="F13" s="16"/>
      <c r="G13" s="17"/>
      <c r="H13" s="15">
        <f>Tabel2101112[[#This Row],[Kans]]*Tabel2101112[[#This Row],[Effect]]</f>
        <v>0</v>
      </c>
      <c r="I13" s="14"/>
      <c r="J13" s="15"/>
      <c r="K13" s="18"/>
      <c r="L13" s="15"/>
      <c r="M13" s="36"/>
    </row>
    <row r="14" spans="1:13" ht="105.75" thickBot="1" x14ac:dyDescent="0.3">
      <c r="A14" s="35" t="s">
        <v>206</v>
      </c>
      <c r="B14" s="14" t="s">
        <v>248</v>
      </c>
      <c r="C14" s="15"/>
      <c r="D14" s="15"/>
      <c r="E14" s="14"/>
      <c r="F14" s="16"/>
      <c r="G14" s="17"/>
      <c r="H14" s="15">
        <f>Tabel2101112[[#This Row],[Kans]]*Tabel2101112[[#This Row],[Effect]]</f>
        <v>0</v>
      </c>
      <c r="I14" s="14"/>
      <c r="J14" s="15"/>
      <c r="K14" s="18"/>
      <c r="L14" s="15"/>
      <c r="M14" s="36"/>
    </row>
    <row r="15" spans="1:13" ht="90.75" thickBot="1" x14ac:dyDescent="0.3">
      <c r="A15" s="35" t="s">
        <v>207</v>
      </c>
      <c r="B15" s="14" t="s">
        <v>249</v>
      </c>
      <c r="C15" s="15"/>
      <c r="D15" s="15"/>
      <c r="E15" s="14"/>
      <c r="F15" s="16"/>
      <c r="G15" s="17"/>
      <c r="H15" s="15">
        <f>Tabel2101112[[#This Row],[Kans]]*Tabel2101112[[#This Row],[Effect]]</f>
        <v>0</v>
      </c>
      <c r="I15" s="14"/>
      <c r="J15" s="15"/>
      <c r="K15" s="18"/>
      <c r="L15" s="15"/>
      <c r="M15" s="36"/>
    </row>
    <row r="16" spans="1:13" ht="75.75" thickBot="1" x14ac:dyDescent="0.3">
      <c r="A16" s="35" t="s">
        <v>208</v>
      </c>
      <c r="B16" s="14" t="s">
        <v>250</v>
      </c>
      <c r="C16" s="15"/>
      <c r="D16" s="15"/>
      <c r="E16" s="14"/>
      <c r="F16" s="16"/>
      <c r="G16" s="17"/>
      <c r="H16" s="15">
        <f>Tabel2101112[[#This Row],[Kans]]*Tabel2101112[[#This Row],[Effect]]</f>
        <v>0</v>
      </c>
      <c r="I16" s="14"/>
      <c r="J16" s="15"/>
      <c r="K16" s="18"/>
      <c r="L16" s="15"/>
      <c r="M16" s="36"/>
    </row>
    <row r="17" spans="1:13" ht="105.75" thickBot="1" x14ac:dyDescent="0.3">
      <c r="A17" s="35" t="s">
        <v>209</v>
      </c>
      <c r="B17" s="14" t="s">
        <v>251</v>
      </c>
      <c r="C17" s="15"/>
      <c r="D17" s="15"/>
      <c r="E17" s="14"/>
      <c r="F17" s="16"/>
      <c r="G17" s="17"/>
      <c r="H17" s="15">
        <f>Tabel2101112[[#This Row],[Kans]]*Tabel2101112[[#This Row],[Effect]]</f>
        <v>0</v>
      </c>
      <c r="I17" s="14"/>
      <c r="J17" s="15"/>
      <c r="K17" s="18"/>
      <c r="L17" s="15"/>
      <c r="M17" s="36"/>
    </row>
    <row r="18" spans="1:13" ht="105.75" thickBot="1" x14ac:dyDescent="0.3">
      <c r="A18" s="35" t="s">
        <v>210</v>
      </c>
      <c r="B18" s="14" t="s">
        <v>252</v>
      </c>
      <c r="C18" s="15"/>
      <c r="D18" s="15"/>
      <c r="E18" s="14"/>
      <c r="F18" s="16"/>
      <c r="G18" s="17"/>
      <c r="H18" s="15">
        <f>Tabel2101112[[#This Row],[Kans]]*Tabel2101112[[#This Row],[Effect]]</f>
        <v>0</v>
      </c>
      <c r="I18" s="14"/>
      <c r="J18" s="15"/>
      <c r="K18" s="18"/>
      <c r="L18" s="15"/>
      <c r="M18" s="36"/>
    </row>
    <row r="19" spans="1:13" ht="90.75" thickBot="1" x14ac:dyDescent="0.3">
      <c r="A19" s="35" t="s">
        <v>211</v>
      </c>
      <c r="B19" s="14" t="s">
        <v>253</v>
      </c>
      <c r="C19" s="15"/>
      <c r="D19" s="15"/>
      <c r="E19" s="14"/>
      <c r="F19" s="16"/>
      <c r="G19" s="17"/>
      <c r="H19" s="15">
        <f>Tabel2101112[[#This Row],[Kans]]*Tabel2101112[[#This Row],[Effect]]</f>
        <v>0</v>
      </c>
      <c r="I19" s="14"/>
      <c r="J19" s="15"/>
      <c r="K19" s="18"/>
      <c r="L19" s="15"/>
      <c r="M19" s="36"/>
    </row>
    <row r="20" spans="1:13" ht="255.75" thickBot="1" x14ac:dyDescent="0.3">
      <c r="A20" s="35" t="s">
        <v>212</v>
      </c>
      <c r="B20" s="14" t="s">
        <v>254</v>
      </c>
      <c r="C20" s="15"/>
      <c r="D20" s="15"/>
      <c r="E20" s="14"/>
      <c r="F20" s="16"/>
      <c r="G20" s="17"/>
      <c r="H20" s="15">
        <f>Tabel2101112[[#This Row],[Kans]]*Tabel2101112[[#This Row],[Effect]]</f>
        <v>0</v>
      </c>
      <c r="I20" s="14"/>
      <c r="J20" s="15"/>
      <c r="K20" s="18"/>
      <c r="L20" s="15"/>
      <c r="M20" s="36"/>
    </row>
    <row r="21" spans="1:13" ht="90.75" thickBot="1" x14ac:dyDescent="0.3">
      <c r="A21" s="35" t="s">
        <v>213</v>
      </c>
      <c r="B21" s="14" t="s">
        <v>255</v>
      </c>
      <c r="C21" s="15"/>
      <c r="D21" s="15"/>
      <c r="E21" s="14"/>
      <c r="F21" s="16"/>
      <c r="G21" s="17"/>
      <c r="H21" s="15">
        <f>Tabel2101112[[#This Row],[Kans]]*Tabel2101112[[#This Row],[Effect]]</f>
        <v>0</v>
      </c>
      <c r="I21" s="14"/>
      <c r="J21" s="15"/>
      <c r="K21" s="18"/>
      <c r="L21" s="15"/>
      <c r="M21" s="36"/>
    </row>
    <row r="22" spans="1:13" ht="105.75" thickBot="1" x14ac:dyDescent="0.3">
      <c r="A22" s="35" t="s">
        <v>214</v>
      </c>
      <c r="B22" s="14" t="s">
        <v>256</v>
      </c>
      <c r="C22" s="15"/>
      <c r="D22" s="15"/>
      <c r="E22" s="14"/>
      <c r="F22" s="16"/>
      <c r="G22" s="17"/>
      <c r="H22" s="15">
        <f>Tabel2101112[[#This Row],[Kans]]*Tabel2101112[[#This Row],[Effect]]</f>
        <v>0</v>
      </c>
      <c r="I22" s="14"/>
      <c r="J22" s="15"/>
      <c r="K22" s="18"/>
      <c r="L22" s="15"/>
      <c r="M22" s="36"/>
    </row>
    <row r="23" spans="1:13" ht="120.75" thickBot="1" x14ac:dyDescent="0.3">
      <c r="A23" s="35" t="s">
        <v>215</v>
      </c>
      <c r="B23" s="14" t="s">
        <v>257</v>
      </c>
      <c r="C23" s="15"/>
      <c r="D23" s="15"/>
      <c r="E23" s="14"/>
      <c r="F23" s="16"/>
      <c r="G23" s="17"/>
      <c r="H23" s="15">
        <f>Tabel2101112[[#This Row],[Kans]]*Tabel2101112[[#This Row],[Effect]]</f>
        <v>0</v>
      </c>
      <c r="I23" s="14"/>
      <c r="J23" s="15"/>
      <c r="K23" s="18"/>
      <c r="L23" s="15"/>
      <c r="M23" s="36"/>
    </row>
    <row r="24" spans="1:13" ht="120.75" thickBot="1" x14ac:dyDescent="0.3">
      <c r="A24" s="35" t="s">
        <v>216</v>
      </c>
      <c r="B24" s="14" t="s">
        <v>258</v>
      </c>
      <c r="C24" s="15"/>
      <c r="D24" s="15"/>
      <c r="E24" s="14"/>
      <c r="F24" s="16"/>
      <c r="G24" s="17"/>
      <c r="H24" s="15">
        <f>Tabel2101112[[#This Row],[Kans]]*Tabel2101112[[#This Row],[Effect]]</f>
        <v>0</v>
      </c>
      <c r="I24" s="14"/>
      <c r="J24" s="15"/>
      <c r="K24" s="18"/>
      <c r="L24" s="15"/>
      <c r="M24" s="36"/>
    </row>
    <row r="25" spans="1:13" ht="15.75" thickBot="1" x14ac:dyDescent="0.3">
      <c r="A25" s="32" t="s">
        <v>217</v>
      </c>
      <c r="B25" s="33" t="s">
        <v>218</v>
      </c>
      <c r="C25" s="23"/>
      <c r="D25" s="23"/>
      <c r="E25" s="23"/>
      <c r="F25" s="23"/>
      <c r="G25" s="23"/>
      <c r="H25" s="23"/>
      <c r="I25" s="23"/>
      <c r="J25" s="23"/>
      <c r="K25" s="23"/>
      <c r="L25" s="23"/>
      <c r="M25" s="34"/>
    </row>
    <row r="26" spans="1:13" ht="408.75" customHeight="1" thickBot="1" x14ac:dyDescent="0.3">
      <c r="A26" s="35" t="s">
        <v>219</v>
      </c>
      <c r="B26" s="14" t="s">
        <v>259</v>
      </c>
      <c r="C26" s="15"/>
      <c r="D26" s="15"/>
      <c r="E26" s="14"/>
      <c r="F26" s="16"/>
      <c r="G26" s="17"/>
      <c r="H26" s="15">
        <f>Tabel2101112[[#This Row],[Kans]]*Tabel2101112[[#This Row],[Effect]]</f>
        <v>0</v>
      </c>
      <c r="I26" s="14"/>
      <c r="J26" s="15"/>
      <c r="K26" s="18"/>
      <c r="L26" s="15"/>
      <c r="M26" s="36"/>
    </row>
    <row r="27" spans="1:13" ht="120.75" thickBot="1" x14ac:dyDescent="0.3">
      <c r="A27" s="35" t="s">
        <v>220</v>
      </c>
      <c r="B27" s="14" t="s">
        <v>260</v>
      </c>
      <c r="C27" s="15"/>
      <c r="D27" s="15"/>
      <c r="E27" s="14"/>
      <c r="F27" s="16"/>
      <c r="G27" s="17"/>
      <c r="H27" s="15">
        <f>Tabel2101112[[#This Row],[Kans]]*Tabel2101112[[#This Row],[Effect]]</f>
        <v>0</v>
      </c>
      <c r="I27" s="14"/>
      <c r="J27" s="15"/>
      <c r="K27" s="18"/>
      <c r="L27" s="15"/>
      <c r="M27" s="36"/>
    </row>
    <row r="28" spans="1:13" ht="120.75" thickBot="1" x14ac:dyDescent="0.3">
      <c r="A28" s="35" t="s">
        <v>221</v>
      </c>
      <c r="B28" s="14" t="s">
        <v>261</v>
      </c>
      <c r="C28" s="15"/>
      <c r="D28" s="15"/>
      <c r="E28" s="14"/>
      <c r="F28" s="16"/>
      <c r="G28" s="17"/>
      <c r="H28" s="15">
        <f>Tabel2101112[[#This Row],[Kans]]*Tabel2101112[[#This Row],[Effect]]</f>
        <v>0</v>
      </c>
      <c r="I28" s="14"/>
      <c r="J28" s="15"/>
      <c r="K28" s="18"/>
      <c r="L28" s="15"/>
      <c r="M28" s="36"/>
    </row>
    <row r="29" spans="1:13" ht="15.75" thickBot="1" x14ac:dyDescent="0.3">
      <c r="A29" s="32" t="s">
        <v>222</v>
      </c>
      <c r="B29" s="33" t="s">
        <v>223</v>
      </c>
      <c r="C29" s="23"/>
      <c r="D29" s="23"/>
      <c r="E29" s="23"/>
      <c r="F29" s="23"/>
      <c r="G29" s="23"/>
      <c r="H29" s="23"/>
      <c r="I29" s="23"/>
      <c r="J29" s="23"/>
      <c r="K29" s="23"/>
      <c r="L29" s="23"/>
      <c r="M29" s="34"/>
    </row>
    <row r="30" spans="1:13" ht="120.75" thickBot="1" x14ac:dyDescent="0.3">
      <c r="A30" s="35" t="s">
        <v>224</v>
      </c>
      <c r="B30" s="14" t="s">
        <v>262</v>
      </c>
      <c r="C30" s="15"/>
      <c r="D30" s="15"/>
      <c r="E30" s="14"/>
      <c r="F30" s="16"/>
      <c r="G30" s="17"/>
      <c r="H30" s="15">
        <f>Tabel2101112[[#This Row],[Kans]]*Tabel2101112[[#This Row],[Effect]]</f>
        <v>0</v>
      </c>
      <c r="I30" s="14"/>
      <c r="J30" s="15"/>
      <c r="K30" s="18"/>
      <c r="L30" s="15"/>
      <c r="M30" s="36"/>
    </row>
    <row r="31" spans="1:13" ht="105.75" thickBot="1" x14ac:dyDescent="0.3">
      <c r="A31" s="35" t="s">
        <v>225</v>
      </c>
      <c r="B31" s="14" t="s">
        <v>263</v>
      </c>
      <c r="C31" s="15"/>
      <c r="D31" s="15"/>
      <c r="E31" s="14"/>
      <c r="F31" s="16"/>
      <c r="G31" s="17"/>
      <c r="H31" s="15">
        <f>Tabel2101112[[#This Row],[Kans]]*Tabel2101112[[#This Row],[Effect]]</f>
        <v>0</v>
      </c>
      <c r="I31" s="14"/>
      <c r="J31" s="15"/>
      <c r="K31" s="18"/>
      <c r="L31" s="15"/>
      <c r="M31" s="36"/>
    </row>
    <row r="32" spans="1:13" ht="105.75" thickBot="1" x14ac:dyDescent="0.3">
      <c r="A32" s="35" t="s">
        <v>226</v>
      </c>
      <c r="B32" s="14" t="s">
        <v>264</v>
      </c>
      <c r="C32" s="15"/>
      <c r="D32" s="15"/>
      <c r="E32" s="14"/>
      <c r="F32" s="16"/>
      <c r="G32" s="17"/>
      <c r="H32" s="15">
        <f>Tabel2101112[[#This Row],[Kans]]*Tabel2101112[[#This Row],[Effect]]</f>
        <v>0</v>
      </c>
      <c r="I32" s="14"/>
      <c r="J32" s="15"/>
      <c r="K32" s="18"/>
      <c r="L32" s="15"/>
      <c r="M32" s="36"/>
    </row>
    <row r="33" spans="1:13" ht="120.75" thickBot="1" x14ac:dyDescent="0.3">
      <c r="A33" s="35" t="s">
        <v>227</v>
      </c>
      <c r="B33" s="14" t="s">
        <v>265</v>
      </c>
      <c r="C33" s="15"/>
      <c r="D33" s="15"/>
      <c r="E33" s="14"/>
      <c r="F33" s="16"/>
      <c r="G33" s="17"/>
      <c r="H33" s="15">
        <f>Tabel2101112[[#This Row],[Kans]]*Tabel2101112[[#This Row],[Effect]]</f>
        <v>0</v>
      </c>
      <c r="I33" s="14"/>
      <c r="J33" s="15"/>
      <c r="K33" s="18"/>
      <c r="L33" s="15"/>
      <c r="M33" s="36"/>
    </row>
    <row r="34" spans="1:13" ht="15.75" thickBot="1" x14ac:dyDescent="0.3">
      <c r="A34" s="32" t="s">
        <v>228</v>
      </c>
      <c r="B34" s="33" t="s">
        <v>229</v>
      </c>
      <c r="C34" s="23"/>
      <c r="D34" s="23"/>
      <c r="E34" s="23"/>
      <c r="F34" s="23"/>
      <c r="G34" s="23"/>
      <c r="H34" s="23"/>
      <c r="I34" s="23"/>
      <c r="J34" s="23"/>
      <c r="K34" s="23"/>
      <c r="L34" s="23"/>
      <c r="M34" s="34"/>
    </row>
    <row r="35" spans="1:13" ht="120.75" thickBot="1" x14ac:dyDescent="0.3">
      <c r="A35" s="35" t="s">
        <v>233</v>
      </c>
      <c r="B35" s="14" t="s">
        <v>266</v>
      </c>
      <c r="C35" s="15"/>
      <c r="D35" s="15"/>
      <c r="E35" s="14"/>
      <c r="F35" s="16"/>
      <c r="G35" s="17"/>
      <c r="H35" s="15">
        <f>Tabel2101112[[#This Row],[Kans]]*Tabel2101112[[#This Row],[Effect]]</f>
        <v>0</v>
      </c>
      <c r="I35" s="14"/>
      <c r="J35" s="15"/>
      <c r="K35" s="18"/>
      <c r="L35" s="15"/>
      <c r="M35" s="36"/>
    </row>
    <row r="36" spans="1:13" ht="15.75" thickBot="1" x14ac:dyDescent="0.3">
      <c r="A36" s="32" t="s">
        <v>230</v>
      </c>
      <c r="B36" s="33" t="s">
        <v>231</v>
      </c>
      <c r="C36" s="23"/>
      <c r="D36" s="23"/>
      <c r="E36" s="23"/>
      <c r="F36" s="23"/>
      <c r="G36" s="23"/>
      <c r="H36" s="23"/>
      <c r="I36" s="23"/>
      <c r="J36" s="23"/>
      <c r="K36" s="23"/>
      <c r="L36" s="23"/>
      <c r="M36" s="34"/>
    </row>
    <row r="37" spans="1:13" ht="75.75" thickBot="1" x14ac:dyDescent="0.3">
      <c r="A37" s="35" t="s">
        <v>232</v>
      </c>
      <c r="B37" s="14" t="s">
        <v>267</v>
      </c>
      <c r="C37" s="15"/>
      <c r="D37" s="15"/>
      <c r="E37" s="14"/>
      <c r="F37" s="40"/>
      <c r="G37" s="41"/>
      <c r="H37" s="15">
        <f>Tabel2101112[[#This Row],[Kans]]*Tabel2101112[[#This Row],[Effect]]</f>
        <v>0</v>
      </c>
      <c r="I37" s="14"/>
      <c r="J37" s="15"/>
      <c r="K37" s="18"/>
      <c r="L37" s="15"/>
      <c r="M37" s="36"/>
    </row>
    <row r="38" spans="1:13" ht="105.75" thickBot="1" x14ac:dyDescent="0.3">
      <c r="A38" s="35" t="s">
        <v>234</v>
      </c>
      <c r="B38" s="14" t="s">
        <v>238</v>
      </c>
      <c r="C38" s="15"/>
      <c r="D38" s="15"/>
      <c r="E38" s="14"/>
      <c r="F38" s="16"/>
      <c r="G38" s="17"/>
      <c r="H38" s="15">
        <f>Tabel2101112[[#This Row],[Kans]]*Tabel2101112[[#This Row],[Effect]]</f>
        <v>0</v>
      </c>
      <c r="I38" s="14"/>
      <c r="J38" s="15"/>
      <c r="K38" s="18"/>
      <c r="L38" s="15"/>
      <c r="M38" s="36"/>
    </row>
    <row r="39" spans="1:13" ht="15.75" thickBot="1" x14ac:dyDescent="0.3">
      <c r="A39" s="32" t="s">
        <v>235</v>
      </c>
      <c r="B39" s="33" t="s">
        <v>236</v>
      </c>
      <c r="C39" s="23"/>
      <c r="D39" s="23"/>
      <c r="E39" s="23"/>
      <c r="F39" s="23"/>
      <c r="G39" s="23"/>
      <c r="H39" s="23"/>
      <c r="I39" s="23"/>
      <c r="J39" s="23"/>
      <c r="K39" s="23"/>
      <c r="L39" s="23"/>
      <c r="M39" s="34"/>
    </row>
    <row r="40" spans="1:13" ht="90.75" thickBot="1" x14ac:dyDescent="0.3">
      <c r="A40" s="37" t="s">
        <v>237</v>
      </c>
      <c r="B40" s="38" t="s">
        <v>239</v>
      </c>
      <c r="C40" s="39"/>
      <c r="D40" s="15"/>
      <c r="E40" s="14"/>
      <c r="F40" s="40"/>
      <c r="G40" s="41"/>
      <c r="H40" s="15">
        <f>Tabel2101112[[#This Row],[Kans]]*Tabel2101112[[#This Row],[Effect]]</f>
        <v>0</v>
      </c>
      <c r="I40" s="14"/>
      <c r="J40" s="15"/>
      <c r="K40" s="18"/>
      <c r="L40" s="15"/>
      <c r="M40" s="43"/>
    </row>
    <row r="41" spans="1:13" ht="15.75" thickBot="1" x14ac:dyDescent="0.3"/>
    <row r="42" spans="1:13" ht="15.75" thickBot="1" x14ac:dyDescent="0.3">
      <c r="B42" s="19" t="s">
        <v>715</v>
      </c>
      <c r="C42" s="13">
        <v>30</v>
      </c>
      <c r="D42" s="13"/>
    </row>
    <row r="43" spans="1:13" ht="15.75" thickBot="1" x14ac:dyDescent="0.3">
      <c r="B43" s="19" t="s">
        <v>713</v>
      </c>
      <c r="C43" s="13">
        <f>COUNTIF(C4:C41,D43)</f>
        <v>0</v>
      </c>
      <c r="D43" s="13" t="s">
        <v>581</v>
      </c>
    </row>
    <row r="44" spans="1:13" ht="15.75" thickBot="1" x14ac:dyDescent="0.3">
      <c r="B44" s="19" t="s">
        <v>714</v>
      </c>
      <c r="C44" s="13">
        <f>COUNTIF(C5:C40,D44)</f>
        <v>0</v>
      </c>
      <c r="D44" s="13" t="s">
        <v>1</v>
      </c>
    </row>
    <row r="45" spans="1:13" ht="15.75" thickBot="1" x14ac:dyDescent="0.3">
      <c r="B45" s="19" t="s">
        <v>718</v>
      </c>
      <c r="C45" s="13">
        <f>COUNTIF(C5:C40,D45)</f>
        <v>0</v>
      </c>
      <c r="D45" s="13" t="s">
        <v>717</v>
      </c>
    </row>
    <row r="46" spans="1:13" ht="15.75" thickBot="1" x14ac:dyDescent="0.3">
      <c r="B46" s="19" t="s">
        <v>716</v>
      </c>
      <c r="C46" s="20">
        <f>(C43+C45)/C42</f>
        <v>0</v>
      </c>
      <c r="D46" s="13" t="s">
        <v>697</v>
      </c>
    </row>
  </sheetData>
  <mergeCells count="1">
    <mergeCell ref="A2:M2"/>
  </mergeCells>
  <conditionalFormatting sqref="C1:H1 C41:H41 C3 F3:H3 C47:H1048576 E42:H44 E46:H46 E4:M4">
    <cfRule type="cellIs" dxfId="759" priority="333" operator="equal">
      <formula>"Nee"</formula>
    </cfRule>
  </conditionalFormatting>
  <conditionalFormatting sqref="L41:L44 L1 L46:L1048576 L3">
    <cfRule type="cellIs" dxfId="758" priority="330" operator="equal">
      <formula>"Gesloten"</formula>
    </cfRule>
    <cfRule type="cellIs" dxfId="757" priority="331" operator="equal">
      <formula>"In behandeling"</formula>
    </cfRule>
    <cfRule type="cellIs" dxfId="756" priority="332" operator="equal">
      <formula>"Open"</formula>
    </cfRule>
  </conditionalFormatting>
  <conditionalFormatting sqref="C4">
    <cfRule type="cellIs" dxfId="755" priority="292" operator="equal">
      <formula>"Nee"</formula>
    </cfRule>
  </conditionalFormatting>
  <conditionalFormatting sqref="E45:H45">
    <cfRule type="cellIs" dxfId="754" priority="178" operator="equal">
      <formula>"Nee"</formula>
    </cfRule>
  </conditionalFormatting>
  <conditionalFormatting sqref="L45">
    <cfRule type="cellIs" dxfId="753" priority="175" operator="equal">
      <formula>"Gesloten"</formula>
    </cfRule>
    <cfRule type="cellIs" dxfId="752" priority="176" operator="equal">
      <formula>"In behandeling"</formula>
    </cfRule>
    <cfRule type="cellIs" dxfId="751" priority="177" operator="equal">
      <formula>"Open"</formula>
    </cfRule>
  </conditionalFormatting>
  <conditionalFormatting sqref="D42:D46">
    <cfRule type="cellIs" dxfId="750" priority="173" operator="equal">
      <formula>"Nee"</formula>
    </cfRule>
  </conditionalFormatting>
  <conditionalFormatting sqref="H5:H10 H40 H37:H38 H35 H30:H33 H26:H28 H12:H24">
    <cfRule type="cellIs" dxfId="749" priority="171" operator="equal">
      <formula>"Nee"</formula>
    </cfRule>
  </conditionalFormatting>
  <conditionalFormatting sqref="L5 L10">
    <cfRule type="cellIs" dxfId="748" priority="168" operator="equal">
      <formula>"Gesloten"</formula>
    </cfRule>
    <cfRule type="cellIs" dxfId="747" priority="169" operator="equal">
      <formula>"In behandeling"</formula>
    </cfRule>
    <cfRule type="cellIs" dxfId="746" priority="170" operator="equal">
      <formula>"Open"</formula>
    </cfRule>
  </conditionalFormatting>
  <conditionalFormatting sqref="F5:F10">
    <cfRule type="containsBlanks" priority="166">
      <formula>LEN(TRIM(F5))=0</formula>
    </cfRule>
    <cfRule type="containsBlanks" priority="167">
      <formula>LEN(TRIM(F5))=0</formula>
    </cfRule>
  </conditionalFormatting>
  <conditionalFormatting sqref="H5:H10 H40 H37:H38 H35 H30:H33 H26:H28 H12:H24">
    <cfRule type="cellIs" dxfId="745" priority="163" operator="between">
      <formula>5</formula>
      <formula>8</formula>
    </cfRule>
    <cfRule type="cellIs" dxfId="744" priority="164" operator="between">
      <formula>0</formula>
      <formula>4</formula>
    </cfRule>
    <cfRule type="cellIs" dxfId="743" priority="165" operator="between">
      <formula>9</formula>
      <formula>25</formula>
    </cfRule>
  </conditionalFormatting>
  <conditionalFormatting sqref="L15">
    <cfRule type="cellIs" dxfId="742" priority="159" operator="equal">
      <formula>"Gesloten"</formula>
    </cfRule>
    <cfRule type="cellIs" dxfId="741" priority="160" operator="equal">
      <formula>"In behandeling"</formula>
    </cfRule>
    <cfRule type="cellIs" dxfId="740" priority="161" operator="equal">
      <formula>"Open"</formula>
    </cfRule>
  </conditionalFormatting>
  <conditionalFormatting sqref="F12:F24">
    <cfRule type="containsBlanks" priority="157">
      <formula>LEN(TRIM(F12))=0</formula>
    </cfRule>
    <cfRule type="containsBlanks" priority="158">
      <formula>LEN(TRIM(F12))=0</formula>
    </cfRule>
  </conditionalFormatting>
  <conditionalFormatting sqref="F26:F28">
    <cfRule type="containsBlanks" priority="148">
      <formula>LEN(TRIM(F26))=0</formula>
    </cfRule>
    <cfRule type="containsBlanks" priority="149">
      <formula>LEN(TRIM(F26))=0</formula>
    </cfRule>
  </conditionalFormatting>
  <conditionalFormatting sqref="F30 F33">
    <cfRule type="containsBlanks" priority="139">
      <formula>LEN(TRIM(F30))=0</formula>
    </cfRule>
    <cfRule type="containsBlanks" priority="140">
      <formula>LEN(TRIM(F30))=0</formula>
    </cfRule>
  </conditionalFormatting>
  <conditionalFormatting sqref="F35">
    <cfRule type="containsBlanks" priority="133">
      <formula>LEN(TRIM(F35))=0</formula>
    </cfRule>
    <cfRule type="containsBlanks" priority="134">
      <formula>LEN(TRIM(F35))=0</formula>
    </cfRule>
  </conditionalFormatting>
  <conditionalFormatting sqref="F38">
    <cfRule type="containsBlanks" priority="124">
      <formula>LEN(TRIM(F38))=0</formula>
    </cfRule>
    <cfRule type="containsBlanks" priority="125">
      <formula>LEN(TRIM(F38))=0</formula>
    </cfRule>
  </conditionalFormatting>
  <conditionalFormatting sqref="F40">
    <cfRule type="containsBlanks" priority="118">
      <formula>LEN(TRIM(F40))=0</formula>
    </cfRule>
    <cfRule type="containsBlanks" priority="119">
      <formula>LEN(TRIM(F40))=0</formula>
    </cfRule>
  </conditionalFormatting>
  <conditionalFormatting sqref="L18">
    <cfRule type="cellIs" dxfId="739" priority="112" operator="equal">
      <formula>"Gesloten"</formula>
    </cfRule>
    <cfRule type="cellIs" dxfId="738" priority="113" operator="equal">
      <formula>"In behandeling"</formula>
    </cfRule>
    <cfRule type="cellIs" dxfId="737" priority="114" operator="equal">
      <formula>"Open"</formula>
    </cfRule>
  </conditionalFormatting>
  <conditionalFormatting sqref="L19">
    <cfRule type="cellIs" dxfId="736" priority="109" operator="equal">
      <formula>"Gesloten"</formula>
    </cfRule>
    <cfRule type="cellIs" dxfId="735" priority="110" operator="equal">
      <formula>"In behandeling"</formula>
    </cfRule>
    <cfRule type="cellIs" dxfId="734" priority="111" operator="equal">
      <formula>"Open"</formula>
    </cfRule>
  </conditionalFormatting>
  <conditionalFormatting sqref="L21">
    <cfRule type="cellIs" dxfId="733" priority="106" operator="equal">
      <formula>"Gesloten"</formula>
    </cfRule>
    <cfRule type="cellIs" dxfId="732" priority="107" operator="equal">
      <formula>"In behandeling"</formula>
    </cfRule>
    <cfRule type="cellIs" dxfId="731" priority="108" operator="equal">
      <formula>"Open"</formula>
    </cfRule>
  </conditionalFormatting>
  <conditionalFormatting sqref="L22">
    <cfRule type="cellIs" dxfId="730" priority="103" operator="equal">
      <formula>"Gesloten"</formula>
    </cfRule>
    <cfRule type="cellIs" dxfId="729" priority="104" operator="equal">
      <formula>"In behandeling"</formula>
    </cfRule>
    <cfRule type="cellIs" dxfId="728" priority="105" operator="equal">
      <formula>"Open"</formula>
    </cfRule>
  </conditionalFormatting>
  <conditionalFormatting sqref="L24">
    <cfRule type="cellIs" dxfId="727" priority="100" operator="equal">
      <formula>"Gesloten"</formula>
    </cfRule>
    <cfRule type="cellIs" dxfId="726" priority="101" operator="equal">
      <formula>"In behandeling"</formula>
    </cfRule>
    <cfRule type="cellIs" dxfId="725" priority="102" operator="equal">
      <formula>"Open"</formula>
    </cfRule>
  </conditionalFormatting>
  <conditionalFormatting sqref="F31">
    <cfRule type="containsBlanks" priority="98">
      <formula>LEN(TRIM(F31))=0</formula>
    </cfRule>
    <cfRule type="containsBlanks" priority="99">
      <formula>LEN(TRIM(F31))=0</formula>
    </cfRule>
  </conditionalFormatting>
  <conditionalFormatting sqref="F32">
    <cfRule type="containsBlanks" priority="96">
      <formula>LEN(TRIM(F32))=0</formula>
    </cfRule>
    <cfRule type="containsBlanks" priority="97">
      <formula>LEN(TRIM(F32))=0</formula>
    </cfRule>
  </conditionalFormatting>
  <conditionalFormatting sqref="L35">
    <cfRule type="cellIs" dxfId="724" priority="93" operator="equal">
      <formula>"Gesloten"</formula>
    </cfRule>
    <cfRule type="cellIs" dxfId="723" priority="94" operator="equal">
      <formula>"In behandeling"</formula>
    </cfRule>
    <cfRule type="cellIs" dxfId="722" priority="95" operator="equal">
      <formula>"Open"</formula>
    </cfRule>
  </conditionalFormatting>
  <conditionalFormatting sqref="L40">
    <cfRule type="cellIs" dxfId="721" priority="90" operator="equal">
      <formula>"Gesloten"</formula>
    </cfRule>
    <cfRule type="cellIs" dxfId="720" priority="91" operator="equal">
      <formula>"In behandeling"</formula>
    </cfRule>
    <cfRule type="cellIs" dxfId="719" priority="92" operator="equal">
      <formula>"Open"</formula>
    </cfRule>
  </conditionalFormatting>
  <conditionalFormatting sqref="F37">
    <cfRule type="containsBlanks" priority="87">
      <formula>LEN(TRIM(F37))=0</formula>
    </cfRule>
    <cfRule type="containsBlanks" priority="88">
      <formula>LEN(TRIM(F37))=0</formula>
    </cfRule>
  </conditionalFormatting>
  <conditionalFormatting sqref="L37">
    <cfRule type="cellIs" dxfId="718" priority="81" operator="equal">
      <formula>"Gesloten"</formula>
    </cfRule>
    <cfRule type="cellIs" dxfId="717" priority="82" operator="equal">
      <formula>"In behandeling"</formula>
    </cfRule>
    <cfRule type="cellIs" dxfId="716" priority="83" operator="equal">
      <formula>"Open"</formula>
    </cfRule>
  </conditionalFormatting>
  <conditionalFormatting sqref="C42:C44">
    <cfRule type="cellIs" dxfId="715" priority="80" operator="equal">
      <formula>"Nee"</formula>
    </cfRule>
  </conditionalFormatting>
  <conditionalFormatting sqref="C45">
    <cfRule type="cellIs" dxfId="714" priority="79" operator="equal">
      <formula>"Nee"</formula>
    </cfRule>
  </conditionalFormatting>
  <conditionalFormatting sqref="C36">
    <cfRule type="cellIs" dxfId="713" priority="74" operator="equal">
      <formula>"Nee"</formula>
    </cfRule>
  </conditionalFormatting>
  <conditionalFormatting sqref="C11">
    <cfRule type="cellIs" dxfId="712" priority="77" operator="equal">
      <formula>"Nee"</formula>
    </cfRule>
  </conditionalFormatting>
  <conditionalFormatting sqref="C25">
    <cfRule type="cellIs" dxfId="711" priority="76" operator="equal">
      <formula>"Nee"</formula>
    </cfRule>
  </conditionalFormatting>
  <conditionalFormatting sqref="C34">
    <cfRule type="cellIs" dxfId="710" priority="75" operator="equal">
      <formula>"Nee"</formula>
    </cfRule>
  </conditionalFormatting>
  <conditionalFormatting sqref="C39">
    <cfRule type="cellIs" dxfId="709" priority="73" operator="equal">
      <formula>"Nee"</formula>
    </cfRule>
  </conditionalFormatting>
  <conditionalFormatting sqref="C29">
    <cfRule type="cellIs" dxfId="708" priority="72" operator="equal">
      <formula>"Nee"</formula>
    </cfRule>
  </conditionalFormatting>
  <conditionalFormatting sqref="C5:C10">
    <cfRule type="cellIs" dxfId="707" priority="71" operator="equal">
      <formula>"Nee"</formula>
    </cfRule>
  </conditionalFormatting>
  <conditionalFormatting sqref="C12:C24">
    <cfRule type="cellIs" dxfId="706" priority="70" operator="equal">
      <formula>"Nee"</formula>
    </cfRule>
  </conditionalFormatting>
  <conditionalFormatting sqref="C26:C28">
    <cfRule type="cellIs" dxfId="705" priority="69" operator="equal">
      <formula>"Nee"</formula>
    </cfRule>
  </conditionalFormatting>
  <conditionalFormatting sqref="C30:C33">
    <cfRule type="cellIs" dxfId="704" priority="68" operator="equal">
      <formula>"Nee"</formula>
    </cfRule>
  </conditionalFormatting>
  <conditionalFormatting sqref="C35">
    <cfRule type="cellIs" dxfId="703" priority="67" operator="equal">
      <formula>"Nee"</formula>
    </cfRule>
  </conditionalFormatting>
  <conditionalFormatting sqref="C37:C38">
    <cfRule type="cellIs" dxfId="702" priority="66" operator="equal">
      <formula>"Nee"</formula>
    </cfRule>
  </conditionalFormatting>
  <conditionalFormatting sqref="C40">
    <cfRule type="cellIs" dxfId="701" priority="65" operator="equal">
      <formula>"Nee"</formula>
    </cfRule>
  </conditionalFormatting>
  <conditionalFormatting sqref="C46">
    <cfRule type="cellIs" dxfId="700" priority="64" operator="equal">
      <formula>"Nee"</formula>
    </cfRule>
  </conditionalFormatting>
  <conditionalFormatting sqref="L38">
    <cfRule type="cellIs" dxfId="699" priority="61" operator="equal">
      <formula>"Gesloten"</formula>
    </cfRule>
    <cfRule type="cellIs" dxfId="698" priority="62" operator="equal">
      <formula>"In behandeling"</formula>
    </cfRule>
    <cfRule type="cellIs" dxfId="697" priority="63" operator="equal">
      <formula>"Open"</formula>
    </cfRule>
  </conditionalFormatting>
  <conditionalFormatting sqref="L6">
    <cfRule type="cellIs" dxfId="696" priority="58" operator="equal">
      <formula>"Gesloten"</formula>
    </cfRule>
    <cfRule type="cellIs" dxfId="695" priority="59" operator="equal">
      <formula>"In behandeling"</formula>
    </cfRule>
    <cfRule type="cellIs" dxfId="694" priority="60" operator="equal">
      <formula>"Open"</formula>
    </cfRule>
  </conditionalFormatting>
  <conditionalFormatting sqref="L7">
    <cfRule type="cellIs" dxfId="693" priority="55" operator="equal">
      <formula>"Gesloten"</formula>
    </cfRule>
    <cfRule type="cellIs" dxfId="692" priority="56" operator="equal">
      <formula>"In behandeling"</formula>
    </cfRule>
    <cfRule type="cellIs" dxfId="691" priority="57" operator="equal">
      <formula>"Open"</formula>
    </cfRule>
  </conditionalFormatting>
  <conditionalFormatting sqref="L8">
    <cfRule type="cellIs" dxfId="690" priority="52" operator="equal">
      <formula>"Gesloten"</formula>
    </cfRule>
    <cfRule type="cellIs" dxfId="689" priority="53" operator="equal">
      <formula>"In behandeling"</formula>
    </cfRule>
    <cfRule type="cellIs" dxfId="688" priority="54" operator="equal">
      <formula>"Open"</formula>
    </cfRule>
  </conditionalFormatting>
  <conditionalFormatting sqref="L9">
    <cfRule type="cellIs" dxfId="687" priority="49" operator="equal">
      <formula>"Gesloten"</formula>
    </cfRule>
    <cfRule type="cellIs" dxfId="686" priority="50" operator="equal">
      <formula>"In behandeling"</formula>
    </cfRule>
    <cfRule type="cellIs" dxfId="685" priority="51" operator="equal">
      <formula>"Open"</formula>
    </cfRule>
  </conditionalFormatting>
  <conditionalFormatting sqref="L12">
    <cfRule type="cellIs" dxfId="684" priority="46" operator="equal">
      <formula>"Gesloten"</formula>
    </cfRule>
    <cfRule type="cellIs" dxfId="683" priority="47" operator="equal">
      <formula>"In behandeling"</formula>
    </cfRule>
    <cfRule type="cellIs" dxfId="682" priority="48" operator="equal">
      <formula>"Open"</formula>
    </cfRule>
  </conditionalFormatting>
  <conditionalFormatting sqref="L13">
    <cfRule type="cellIs" dxfId="681" priority="43" operator="equal">
      <formula>"Gesloten"</formula>
    </cfRule>
    <cfRule type="cellIs" dxfId="680" priority="44" operator="equal">
      <formula>"In behandeling"</formula>
    </cfRule>
    <cfRule type="cellIs" dxfId="679" priority="45" operator="equal">
      <formula>"Open"</formula>
    </cfRule>
  </conditionalFormatting>
  <conditionalFormatting sqref="L14">
    <cfRule type="cellIs" dxfId="678" priority="40" operator="equal">
      <formula>"Gesloten"</formula>
    </cfRule>
    <cfRule type="cellIs" dxfId="677" priority="41" operator="equal">
      <formula>"In behandeling"</formula>
    </cfRule>
    <cfRule type="cellIs" dxfId="676" priority="42" operator="equal">
      <formula>"Open"</formula>
    </cfRule>
  </conditionalFormatting>
  <conditionalFormatting sqref="L16">
    <cfRule type="cellIs" dxfId="675" priority="37" operator="equal">
      <formula>"Gesloten"</formula>
    </cfRule>
    <cfRule type="cellIs" dxfId="674" priority="38" operator="equal">
      <formula>"In behandeling"</formula>
    </cfRule>
    <cfRule type="cellIs" dxfId="673" priority="39" operator="equal">
      <formula>"Open"</formula>
    </cfRule>
  </conditionalFormatting>
  <conditionalFormatting sqref="L17">
    <cfRule type="cellIs" dxfId="672" priority="34" operator="equal">
      <formula>"Gesloten"</formula>
    </cfRule>
    <cfRule type="cellIs" dxfId="671" priority="35" operator="equal">
      <formula>"In behandeling"</formula>
    </cfRule>
    <cfRule type="cellIs" dxfId="670" priority="36" operator="equal">
      <formula>"Open"</formula>
    </cfRule>
  </conditionalFormatting>
  <conditionalFormatting sqref="L20">
    <cfRule type="cellIs" dxfId="669" priority="31" operator="equal">
      <formula>"Gesloten"</formula>
    </cfRule>
    <cfRule type="cellIs" dxfId="668" priority="32" operator="equal">
      <formula>"In behandeling"</formula>
    </cfRule>
    <cfRule type="cellIs" dxfId="667" priority="33" operator="equal">
      <formula>"Open"</formula>
    </cfRule>
  </conditionalFormatting>
  <conditionalFormatting sqref="L23">
    <cfRule type="cellIs" dxfId="666" priority="28" operator="equal">
      <formula>"Gesloten"</formula>
    </cfRule>
    <cfRule type="cellIs" dxfId="665" priority="29" operator="equal">
      <formula>"In behandeling"</formula>
    </cfRule>
    <cfRule type="cellIs" dxfId="664" priority="30" operator="equal">
      <formula>"Open"</formula>
    </cfRule>
  </conditionalFormatting>
  <conditionalFormatting sqref="L26">
    <cfRule type="cellIs" dxfId="663" priority="25" operator="equal">
      <formula>"Gesloten"</formula>
    </cfRule>
    <cfRule type="cellIs" dxfId="662" priority="26" operator="equal">
      <formula>"In behandeling"</formula>
    </cfRule>
    <cfRule type="cellIs" dxfId="661" priority="27" operator="equal">
      <formula>"Open"</formula>
    </cfRule>
  </conditionalFormatting>
  <conditionalFormatting sqref="L27">
    <cfRule type="cellIs" dxfId="660" priority="22" operator="equal">
      <formula>"Gesloten"</formula>
    </cfRule>
    <cfRule type="cellIs" dxfId="659" priority="23" operator="equal">
      <formula>"In behandeling"</formula>
    </cfRule>
    <cfRule type="cellIs" dxfId="658" priority="24" operator="equal">
      <formula>"Open"</formula>
    </cfRule>
  </conditionalFormatting>
  <conditionalFormatting sqref="L28">
    <cfRule type="cellIs" dxfId="657" priority="19" operator="equal">
      <formula>"Gesloten"</formula>
    </cfRule>
    <cfRule type="cellIs" dxfId="656" priority="20" operator="equal">
      <formula>"In behandeling"</formula>
    </cfRule>
    <cfRule type="cellIs" dxfId="655" priority="21" operator="equal">
      <formula>"Open"</formula>
    </cfRule>
  </conditionalFormatting>
  <conditionalFormatting sqref="L30">
    <cfRule type="cellIs" dxfId="654" priority="16" operator="equal">
      <formula>"Gesloten"</formula>
    </cfRule>
    <cfRule type="cellIs" dxfId="653" priority="17" operator="equal">
      <formula>"In behandeling"</formula>
    </cfRule>
    <cfRule type="cellIs" dxfId="652" priority="18" operator="equal">
      <formula>"Open"</formula>
    </cfRule>
  </conditionalFormatting>
  <conditionalFormatting sqref="L32">
    <cfRule type="cellIs" dxfId="651" priority="4" operator="equal">
      <formula>"Gesloten"</formula>
    </cfRule>
    <cfRule type="cellIs" dxfId="650" priority="5" operator="equal">
      <formula>"In behandeling"</formula>
    </cfRule>
    <cfRule type="cellIs" dxfId="649" priority="6" operator="equal">
      <formula>"Open"</formula>
    </cfRule>
  </conditionalFormatting>
  <conditionalFormatting sqref="L31">
    <cfRule type="cellIs" dxfId="648" priority="7" operator="equal">
      <formula>"Gesloten"</formula>
    </cfRule>
    <cfRule type="cellIs" dxfId="647" priority="8" operator="equal">
      <formula>"In behandeling"</formula>
    </cfRule>
    <cfRule type="cellIs" dxfId="646" priority="9" operator="equal">
      <formula>"Open"</formula>
    </cfRule>
  </conditionalFormatting>
  <conditionalFormatting sqref="L33">
    <cfRule type="cellIs" dxfId="645" priority="1" operator="equal">
      <formula>"Gesloten"</formula>
    </cfRule>
    <cfRule type="cellIs" dxfId="644" priority="2" operator="equal">
      <formula>"In behandeling"</formula>
    </cfRule>
    <cfRule type="cellIs" dxfId="643" priority="3" operator="equal">
      <formula>"Open"</formula>
    </cfRule>
  </conditionalFormatting>
  <dataValidations count="3">
    <dataValidation type="list" allowBlank="1" showInputMessage="1" showErrorMessage="1" promptTitle="Effect" prompt="0 Verwaarloosbaar_x000a_1 Gering_x000a_2 Matig_x000a_3 Ernstig_x000a_4 Zeer ernstig_x000a_5 Ramp" sqref="G40 G30:G33 G35 G5:G10 G12:G24 G26:G28 G37:G38" xr:uid="{00000000-0002-0000-0500-000000000000}">
      <formula1>"-,0,1,2,3,4,5"</formula1>
    </dataValidation>
    <dataValidation type="list" allowBlank="1" showInputMessage="1" showErrorMessage="1" promptTitle="Kans" prompt="1 Verwaarloosbaar_x000a_2 Onwaarschijnlijk_x000a_3 Mogelijk_x000a_4 Waarschijnlijk_x000a_5 Vrijwel zeker" sqref="F40 F30:F33 F35 F5:F10 F12:F24 F26:F28 F37:F38" xr:uid="{00000000-0002-0000-0500-000001000000}">
      <formula1>"-,1,2,3,4,5"</formula1>
    </dataValidation>
    <dataValidation type="list" allowBlank="1" showInputMessage="1" showErrorMessage="1" sqref="L35 L40 L5:L10 L37:L38 L26:L28 L12:L24 L30:L33" xr:uid="{00000000-0002-0000-0500-000002000000}">
      <formula1>"Open,In behandeling,Gesloten"</formula1>
    </dataValidation>
  </dataValidations>
  <printOptions horizontalCentered="1" verticalCentered="1"/>
  <pageMargins left="0.70866141732283472" right="0.70866141732283472" top="0.74803149606299213" bottom="0.74803149606299213" header="0.31496062992125984" footer="0.31496062992125984"/>
  <pageSetup scale="35" fitToHeight="0" orientation="landscape" r:id="rId1"/>
  <rowBreaks count="2" manualBreakCount="2">
    <brk id="24" max="12" man="1"/>
    <brk id="33" max="12" man="1"/>
  </rowBreaks>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M61"/>
  <sheetViews>
    <sheetView view="pageBreakPreview" zoomScale="55" zoomScaleNormal="85" zoomScaleSheetLayoutView="55" workbookViewId="0">
      <pane ySplit="3" topLeftCell="A4" activePane="bottomLeft" state="frozen"/>
      <selection pane="bottomLeft" activeCell="A5" sqref="A5"/>
    </sheetView>
  </sheetViews>
  <sheetFormatPr defaultRowHeight="15" x14ac:dyDescent="0.25"/>
  <cols>
    <col min="1" max="1" width="5.7109375" customWidth="1"/>
    <col min="2" max="2" width="59.140625" bestFit="1" customWidth="1"/>
    <col min="3" max="3" width="34.42578125" bestFit="1" customWidth="1"/>
    <col min="4" max="4" width="32.140625" bestFit="1" customWidth="1"/>
    <col min="5" max="5" width="45.140625" style="2" customWidth="1"/>
    <col min="6" max="8" width="10.7109375" bestFit="1" customWidth="1"/>
    <col min="9" max="9" width="31.5703125" style="2" customWidth="1"/>
    <col min="10" max="10" width="25.7109375" style="2" customWidth="1"/>
    <col min="11" max="11" width="13.5703125" style="3" customWidth="1"/>
    <col min="12" max="12" width="13.5703125" style="1" customWidth="1"/>
    <col min="13" max="13" width="36.85546875" style="2" customWidth="1"/>
  </cols>
  <sheetData>
    <row r="1" spans="1:13" ht="99.95" customHeight="1" x14ac:dyDescent="0.25"/>
    <row r="2" spans="1:13" ht="99.95" customHeight="1" thickBot="1" x14ac:dyDescent="0.3">
      <c r="A2" s="90" t="s">
        <v>725</v>
      </c>
      <c r="B2" s="90"/>
      <c r="C2" s="90"/>
      <c r="D2" s="90"/>
      <c r="E2" s="90"/>
      <c r="F2" s="90"/>
      <c r="G2" s="90"/>
      <c r="H2" s="90"/>
      <c r="I2" s="90"/>
      <c r="J2" s="90"/>
      <c r="K2" s="90"/>
      <c r="L2" s="90"/>
      <c r="M2" s="90"/>
    </row>
    <row r="3" spans="1:13" ht="30" customHeight="1" thickBot="1" x14ac:dyDescent="0.3">
      <c r="A3" s="29" t="s">
        <v>3</v>
      </c>
      <c r="B3" s="29" t="s">
        <v>36</v>
      </c>
      <c r="C3" s="29" t="s">
        <v>0</v>
      </c>
      <c r="D3" s="29" t="s">
        <v>582</v>
      </c>
      <c r="E3" s="29" t="s">
        <v>2</v>
      </c>
      <c r="F3" s="29" t="s">
        <v>578</v>
      </c>
      <c r="G3" s="29" t="s">
        <v>579</v>
      </c>
      <c r="H3" s="29" t="s">
        <v>580</v>
      </c>
      <c r="I3" s="29" t="s">
        <v>703</v>
      </c>
      <c r="J3" s="29" t="s">
        <v>583</v>
      </c>
      <c r="K3" s="30" t="s">
        <v>6</v>
      </c>
      <c r="L3" s="29" t="s">
        <v>5</v>
      </c>
      <c r="M3" s="29" t="s">
        <v>584</v>
      </c>
    </row>
    <row r="4" spans="1:13" ht="15.75" thickBot="1" x14ac:dyDescent="0.3">
      <c r="A4" s="32" t="s">
        <v>298</v>
      </c>
      <c r="B4" s="22" t="s">
        <v>299</v>
      </c>
      <c r="C4" s="23"/>
      <c r="D4" s="23"/>
      <c r="E4" s="23"/>
      <c r="F4" s="23"/>
      <c r="G4" s="23"/>
      <c r="H4" s="23"/>
      <c r="I4" s="23"/>
      <c r="J4" s="23"/>
      <c r="K4" s="23"/>
      <c r="L4" s="23"/>
      <c r="M4" s="34"/>
    </row>
    <row r="5" spans="1:13" ht="90.75" thickBot="1" x14ac:dyDescent="0.3">
      <c r="A5" s="35" t="s">
        <v>300</v>
      </c>
      <c r="B5" s="14" t="s">
        <v>585</v>
      </c>
      <c r="C5" s="15"/>
      <c r="D5" s="15"/>
      <c r="E5" s="14"/>
      <c r="F5" s="16"/>
      <c r="G5" s="17"/>
      <c r="H5" s="15">
        <f>Tabel210111213[[#This Row],[Kans]]*Tabel210111213[[#This Row],[Effect]]</f>
        <v>0</v>
      </c>
      <c r="I5" s="14"/>
      <c r="J5" s="54"/>
      <c r="K5" s="18"/>
      <c r="L5" s="15"/>
      <c r="M5" s="14"/>
    </row>
    <row r="6" spans="1:13" ht="105.75" thickBot="1" x14ac:dyDescent="0.3">
      <c r="A6" s="35" t="s">
        <v>301</v>
      </c>
      <c r="B6" s="14" t="s">
        <v>586</v>
      </c>
      <c r="C6" s="15"/>
      <c r="D6" s="15"/>
      <c r="E6" s="14"/>
      <c r="F6" s="16"/>
      <c r="G6" s="17"/>
      <c r="H6" s="15">
        <f>Tabel210111213[[#This Row],[Kans]]*Tabel210111213[[#This Row],[Effect]]</f>
        <v>0</v>
      </c>
      <c r="I6" s="14"/>
      <c r="J6" s="54"/>
      <c r="K6" s="18"/>
      <c r="L6" s="15"/>
      <c r="M6" s="14"/>
    </row>
    <row r="7" spans="1:13" ht="105.75" thickBot="1" x14ac:dyDescent="0.3">
      <c r="A7" s="35" t="s">
        <v>302</v>
      </c>
      <c r="B7" s="14" t="s">
        <v>587</v>
      </c>
      <c r="C7" s="15"/>
      <c r="D7" s="15"/>
      <c r="E7" s="14"/>
      <c r="F7" s="16"/>
      <c r="G7" s="17"/>
      <c r="H7" s="15">
        <f>Tabel210111213[[#This Row],[Kans]]*Tabel210111213[[#This Row],[Effect]]</f>
        <v>0</v>
      </c>
      <c r="I7" s="14"/>
      <c r="J7" s="54"/>
      <c r="K7" s="18"/>
      <c r="L7" s="15"/>
      <c r="M7" s="14"/>
    </row>
    <row r="8" spans="1:13" ht="75.75" thickBot="1" x14ac:dyDescent="0.3">
      <c r="A8" s="35" t="s">
        <v>303</v>
      </c>
      <c r="B8" s="14" t="s">
        <v>588</v>
      </c>
      <c r="C8" s="15"/>
      <c r="D8" s="15"/>
      <c r="E8" s="14"/>
      <c r="F8" s="16"/>
      <c r="G8" s="17"/>
      <c r="H8" s="15">
        <f>Tabel210111213[[#This Row],[Kans]]*Tabel210111213[[#This Row],[Effect]]</f>
        <v>0</v>
      </c>
      <c r="I8" s="14"/>
      <c r="J8" s="54"/>
      <c r="K8" s="18"/>
      <c r="L8" s="15"/>
      <c r="M8" s="14"/>
    </row>
    <row r="9" spans="1:13" ht="90.75" thickBot="1" x14ac:dyDescent="0.3">
      <c r="A9" s="35" t="s">
        <v>304</v>
      </c>
      <c r="B9" s="14" t="s">
        <v>589</v>
      </c>
      <c r="C9" s="15"/>
      <c r="D9" s="15"/>
      <c r="E9" s="14"/>
      <c r="F9" s="16"/>
      <c r="G9" s="17"/>
      <c r="H9" s="15">
        <f>Tabel210111213[[#This Row],[Kans]]*Tabel210111213[[#This Row],[Effect]]</f>
        <v>0</v>
      </c>
      <c r="I9" s="14"/>
      <c r="J9" s="54"/>
      <c r="K9" s="18"/>
      <c r="L9" s="15"/>
      <c r="M9" s="14"/>
    </row>
    <row r="10" spans="1:13" ht="15.75" thickBot="1" x14ac:dyDescent="0.3">
      <c r="A10" s="32" t="s">
        <v>305</v>
      </c>
      <c r="B10" s="22" t="s">
        <v>306</v>
      </c>
      <c r="C10" s="23"/>
      <c r="D10" s="23"/>
      <c r="E10" s="23"/>
      <c r="F10" s="23"/>
      <c r="G10" s="69"/>
      <c r="H10" s="23"/>
      <c r="I10" s="23"/>
      <c r="J10" s="23"/>
      <c r="K10" s="23"/>
      <c r="L10" s="23"/>
      <c r="M10" s="34"/>
    </row>
    <row r="11" spans="1:13" ht="120.75" thickBot="1" x14ac:dyDescent="0.3">
      <c r="A11" s="35" t="s">
        <v>307</v>
      </c>
      <c r="B11" s="14" t="s">
        <v>590</v>
      </c>
      <c r="C11" s="15"/>
      <c r="D11" s="15"/>
      <c r="E11" s="14"/>
      <c r="F11" s="68"/>
      <c r="G11" s="70"/>
      <c r="H11" s="65">
        <f>Tabel210111213[[#This Row],[Kans]]*Tabel210111213[[#This Row],[Effect]]</f>
        <v>0</v>
      </c>
      <c r="I11" s="14"/>
      <c r="J11" s="54"/>
      <c r="K11" s="18"/>
      <c r="L11" s="15"/>
      <c r="M11" s="14"/>
    </row>
    <row r="12" spans="1:13" ht="75.75" thickBot="1" x14ac:dyDescent="0.3">
      <c r="A12" s="35" t="s">
        <v>308</v>
      </c>
      <c r="B12" s="14" t="s">
        <v>591</v>
      </c>
      <c r="C12" s="15"/>
      <c r="D12" s="15"/>
      <c r="E12" s="14"/>
      <c r="F12" s="68"/>
      <c r="G12" s="70"/>
      <c r="H12" s="15">
        <f>Tabel210111213[[#This Row],[Kans]]*Tabel210111213[[#This Row],[Effect]]</f>
        <v>0</v>
      </c>
      <c r="I12" s="14"/>
      <c r="J12" s="54"/>
      <c r="K12" s="18"/>
      <c r="L12" s="15"/>
      <c r="M12" s="14"/>
    </row>
    <row r="13" spans="1:13" ht="75.75" thickBot="1" x14ac:dyDescent="0.3">
      <c r="A13" s="35" t="s">
        <v>309</v>
      </c>
      <c r="B13" s="14" t="s">
        <v>592</v>
      </c>
      <c r="C13" s="15"/>
      <c r="D13" s="15"/>
      <c r="E13" s="14"/>
      <c r="F13" s="68"/>
      <c r="G13" s="70"/>
      <c r="H13" s="15">
        <f>Tabel210111213[[#This Row],[Kans]]*Tabel210111213[[#This Row],[Effect]]</f>
        <v>0</v>
      </c>
      <c r="I13" s="14"/>
      <c r="J13" s="54"/>
      <c r="K13" s="18"/>
      <c r="L13" s="15"/>
      <c r="M13" s="14"/>
    </row>
    <row r="14" spans="1:13" ht="90.75" thickBot="1" x14ac:dyDescent="0.3">
      <c r="A14" s="35" t="s">
        <v>310</v>
      </c>
      <c r="B14" s="14" t="s">
        <v>593</v>
      </c>
      <c r="C14" s="15"/>
      <c r="D14" s="15"/>
      <c r="E14" s="14"/>
      <c r="F14" s="68"/>
      <c r="G14" s="70"/>
      <c r="H14" s="15">
        <f>Tabel210111213[[#This Row],[Kans]]*Tabel210111213[[#This Row],[Effect]]</f>
        <v>0</v>
      </c>
      <c r="I14" s="14"/>
      <c r="J14" s="54"/>
      <c r="K14" s="18"/>
      <c r="L14" s="15"/>
      <c r="M14" s="14"/>
    </row>
    <row r="15" spans="1:13" ht="90.75" thickBot="1" x14ac:dyDescent="0.3">
      <c r="A15" s="35" t="s">
        <v>311</v>
      </c>
      <c r="B15" s="14" t="s">
        <v>594</v>
      </c>
      <c r="C15" s="15"/>
      <c r="D15" s="15"/>
      <c r="E15" s="14"/>
      <c r="F15" s="68"/>
      <c r="G15" s="70"/>
      <c r="H15" s="15">
        <f>Tabel210111213[[#This Row],[Kans]]*Tabel210111213[[#This Row],[Effect]]</f>
        <v>0</v>
      </c>
      <c r="I15" s="14"/>
      <c r="J15" s="54"/>
      <c r="K15" s="18"/>
      <c r="L15" s="15"/>
      <c r="M15" s="14"/>
    </row>
    <row r="16" spans="1:13" ht="15.75" thickBot="1" x14ac:dyDescent="0.3">
      <c r="A16" s="32" t="s">
        <v>312</v>
      </c>
      <c r="B16" s="22" t="s">
        <v>313</v>
      </c>
      <c r="C16" s="23"/>
      <c r="D16" s="23"/>
      <c r="E16" s="23"/>
      <c r="F16" s="23"/>
      <c r="G16" s="23"/>
      <c r="H16" s="23"/>
      <c r="I16" s="23"/>
      <c r="J16" s="23"/>
      <c r="K16" s="23"/>
      <c r="L16" s="23"/>
      <c r="M16" s="34"/>
    </row>
    <row r="17" spans="1:13" ht="120.75" thickBot="1" x14ac:dyDescent="0.3">
      <c r="A17" s="35" t="s">
        <v>314</v>
      </c>
      <c r="B17" s="14" t="s">
        <v>719</v>
      </c>
      <c r="C17" s="15"/>
      <c r="D17" s="15"/>
      <c r="E17" s="14"/>
      <c r="F17" s="68"/>
      <c r="G17" s="70"/>
      <c r="H17" s="15">
        <f>Tabel210111213[[#This Row],[Kans]]*Tabel210111213[[#This Row],[Effect]]</f>
        <v>0</v>
      </c>
      <c r="I17" s="14"/>
      <c r="J17" s="54"/>
      <c r="K17" s="18"/>
      <c r="L17" s="15"/>
      <c r="M17" s="14"/>
    </row>
    <row r="18" spans="1:13" ht="15.75" thickBot="1" x14ac:dyDescent="0.3">
      <c r="A18" s="32" t="s">
        <v>315</v>
      </c>
      <c r="B18" s="22" t="s">
        <v>316</v>
      </c>
      <c r="C18" s="23"/>
      <c r="D18" s="23"/>
      <c r="E18" s="23"/>
      <c r="F18" s="23"/>
      <c r="G18" s="23"/>
      <c r="H18" s="23"/>
      <c r="I18" s="23"/>
      <c r="J18" s="23"/>
      <c r="K18" s="23"/>
      <c r="L18" s="23"/>
      <c r="M18" s="34"/>
    </row>
    <row r="19" spans="1:13" ht="75.75" thickBot="1" x14ac:dyDescent="0.3">
      <c r="A19" s="35" t="s">
        <v>317</v>
      </c>
      <c r="B19" s="14" t="s">
        <v>575</v>
      </c>
      <c r="C19" s="15"/>
      <c r="D19" s="15"/>
      <c r="E19" s="14"/>
      <c r="F19" s="68"/>
      <c r="G19" s="70"/>
      <c r="H19" s="15">
        <f>Tabel210111213[[#This Row],[Kans]]*Tabel210111213[[#This Row],[Effect]]</f>
        <v>0</v>
      </c>
      <c r="I19" s="14"/>
      <c r="J19" s="54"/>
      <c r="K19" s="18"/>
      <c r="L19" s="15"/>
      <c r="M19" s="14"/>
    </row>
    <row r="20" spans="1:13" ht="105.75" thickBot="1" x14ac:dyDescent="0.3">
      <c r="A20" s="35" t="s">
        <v>318</v>
      </c>
      <c r="B20" s="14" t="s">
        <v>574</v>
      </c>
      <c r="C20" s="15"/>
      <c r="D20" s="15"/>
      <c r="E20" s="14"/>
      <c r="F20" s="16"/>
      <c r="G20" s="17"/>
      <c r="H20" s="15">
        <f>Tabel210111213[[#This Row],[Kans]]*Tabel210111213[[#This Row],[Effect]]</f>
        <v>0</v>
      </c>
      <c r="I20" s="14"/>
      <c r="J20" s="54"/>
      <c r="K20" s="18"/>
      <c r="L20" s="15"/>
      <c r="M20" s="14"/>
    </row>
    <row r="21" spans="1:13" ht="90.75" thickBot="1" x14ac:dyDescent="0.3">
      <c r="A21" s="35" t="s">
        <v>319</v>
      </c>
      <c r="B21" s="14" t="s">
        <v>576</v>
      </c>
      <c r="C21" s="15"/>
      <c r="D21" s="15"/>
      <c r="E21" s="14"/>
      <c r="F21" s="16"/>
      <c r="G21" s="17"/>
      <c r="H21" s="15">
        <f>Tabel210111213[[#This Row],[Kans]]*Tabel210111213[[#This Row],[Effect]]</f>
        <v>0</v>
      </c>
      <c r="I21" s="14"/>
      <c r="J21" s="54"/>
      <c r="K21" s="18"/>
      <c r="L21" s="15"/>
      <c r="M21" s="14"/>
    </row>
    <row r="22" spans="1:13" ht="90.75" thickBot="1" x14ac:dyDescent="0.3">
      <c r="A22" s="35" t="s">
        <v>320</v>
      </c>
      <c r="B22" s="14" t="s">
        <v>577</v>
      </c>
      <c r="C22" s="15"/>
      <c r="D22" s="15"/>
      <c r="E22" s="14"/>
      <c r="F22" s="16"/>
      <c r="G22" s="17"/>
      <c r="H22" s="15">
        <f>Tabel210111213[[#This Row],[Kans]]*Tabel210111213[[#This Row],[Effect]]</f>
        <v>0</v>
      </c>
      <c r="I22" s="14"/>
      <c r="J22" s="54"/>
      <c r="K22" s="18"/>
      <c r="L22" s="15"/>
      <c r="M22" s="14"/>
    </row>
    <row r="23" spans="1:13" ht="15.75" thickBot="1" x14ac:dyDescent="0.3">
      <c r="A23" s="32" t="s">
        <v>321</v>
      </c>
      <c r="B23" s="22" t="s">
        <v>322</v>
      </c>
      <c r="C23" s="23"/>
      <c r="D23" s="23"/>
      <c r="E23" s="23"/>
      <c r="F23" s="23"/>
      <c r="G23" s="23"/>
      <c r="H23" s="23"/>
      <c r="I23" s="23"/>
      <c r="J23" s="23"/>
      <c r="K23" s="23"/>
      <c r="L23" s="23"/>
      <c r="M23" s="34"/>
    </row>
    <row r="24" spans="1:13" ht="75.75" thickBot="1" x14ac:dyDescent="0.3">
      <c r="A24" s="35" t="s">
        <v>323</v>
      </c>
      <c r="B24" s="14" t="s">
        <v>613</v>
      </c>
      <c r="C24" s="15"/>
      <c r="D24" s="15"/>
      <c r="E24" s="14"/>
      <c r="F24" s="16"/>
      <c r="G24" s="17"/>
      <c r="H24" s="15">
        <f>Tabel210111213[[#This Row],[Kans]]*Tabel210111213[[#This Row],[Effect]]</f>
        <v>0</v>
      </c>
      <c r="I24" s="14"/>
      <c r="J24" s="14"/>
      <c r="K24" s="18"/>
      <c r="L24" s="15"/>
      <c r="M24" s="36"/>
    </row>
    <row r="25" spans="1:13" ht="90.75" thickBot="1" x14ac:dyDescent="0.3">
      <c r="A25" s="35" t="s">
        <v>324</v>
      </c>
      <c r="B25" s="14" t="s">
        <v>614</v>
      </c>
      <c r="C25" s="15"/>
      <c r="D25" s="15"/>
      <c r="E25" s="14"/>
      <c r="F25" s="16"/>
      <c r="G25" s="17"/>
      <c r="H25" s="15">
        <f>Tabel210111213[[#This Row],[Kans]]*Tabel210111213[[#This Row],[Effect]]</f>
        <v>0</v>
      </c>
      <c r="I25" s="14"/>
      <c r="J25" s="14"/>
      <c r="K25" s="18"/>
      <c r="L25" s="15"/>
      <c r="M25" s="36"/>
    </row>
    <row r="26" spans="1:13" ht="90.75" thickBot="1" x14ac:dyDescent="0.3">
      <c r="A26" s="35" t="s">
        <v>325</v>
      </c>
      <c r="B26" s="14" t="s">
        <v>615</v>
      </c>
      <c r="C26" s="15"/>
      <c r="D26" s="15"/>
      <c r="E26" s="14"/>
      <c r="F26" s="16"/>
      <c r="G26" s="17"/>
      <c r="H26" s="15">
        <f>Tabel210111213[[#This Row],[Kans]]*Tabel210111213[[#This Row],[Effect]]</f>
        <v>0</v>
      </c>
      <c r="I26" s="14"/>
      <c r="J26" s="14"/>
      <c r="K26" s="18"/>
      <c r="L26" s="15"/>
      <c r="M26" s="36"/>
    </row>
    <row r="27" spans="1:13" ht="90.75" thickBot="1" x14ac:dyDescent="0.3">
      <c r="A27" s="35" t="s">
        <v>326</v>
      </c>
      <c r="B27" s="14" t="s">
        <v>616</v>
      </c>
      <c r="C27" s="15"/>
      <c r="D27" s="15"/>
      <c r="E27" s="14"/>
      <c r="F27" s="16"/>
      <c r="G27" s="17"/>
      <c r="H27" s="15">
        <f>Tabel210111213[[#This Row],[Kans]]*Tabel210111213[[#This Row],[Effect]]</f>
        <v>0</v>
      </c>
      <c r="I27" s="14"/>
      <c r="J27" s="14"/>
      <c r="K27" s="18"/>
      <c r="L27" s="15"/>
      <c r="M27" s="36"/>
    </row>
    <row r="28" spans="1:13" ht="15.75" thickBot="1" x14ac:dyDescent="0.3">
      <c r="A28" s="32" t="s">
        <v>327</v>
      </c>
      <c r="B28" s="22" t="s">
        <v>328</v>
      </c>
      <c r="C28" s="23"/>
      <c r="D28" s="23"/>
      <c r="E28" s="23"/>
      <c r="F28" s="23"/>
      <c r="G28" s="23"/>
      <c r="H28" s="23"/>
      <c r="I28" s="23"/>
      <c r="J28" s="23"/>
      <c r="K28" s="23"/>
      <c r="L28" s="23"/>
      <c r="M28" s="34"/>
    </row>
    <row r="29" spans="1:13" ht="105.75" thickBot="1" x14ac:dyDescent="0.3">
      <c r="A29" s="35" t="s">
        <v>329</v>
      </c>
      <c r="B29" s="14" t="s">
        <v>612</v>
      </c>
      <c r="C29" s="15"/>
      <c r="D29" s="15"/>
      <c r="E29" s="14"/>
      <c r="F29" s="16"/>
      <c r="G29" s="17"/>
      <c r="H29" s="15">
        <f>Tabel210111213[[#This Row],[Kans]]*Tabel210111213[[#This Row],[Effect]]</f>
        <v>0</v>
      </c>
      <c r="I29" s="14"/>
      <c r="J29" s="14"/>
      <c r="K29" s="18"/>
      <c r="L29" s="15"/>
      <c r="M29" s="36"/>
    </row>
    <row r="30" spans="1:13" ht="15.75" thickBot="1" x14ac:dyDescent="0.3">
      <c r="A30" s="32" t="s">
        <v>330</v>
      </c>
      <c r="B30" s="22" t="s">
        <v>331</v>
      </c>
      <c r="C30" s="23"/>
      <c r="D30" s="23"/>
      <c r="E30" s="23"/>
      <c r="F30" s="23"/>
      <c r="G30" s="23"/>
      <c r="H30" s="23"/>
      <c r="I30" s="23"/>
      <c r="J30" s="23"/>
      <c r="K30" s="23"/>
      <c r="L30" s="23"/>
      <c r="M30" s="34"/>
    </row>
    <row r="31" spans="1:13" ht="75.75" thickBot="1" x14ac:dyDescent="0.3">
      <c r="A31" s="35" t="s">
        <v>332</v>
      </c>
      <c r="B31" s="14" t="s">
        <v>595</v>
      </c>
      <c r="C31" s="15"/>
      <c r="D31" s="15"/>
      <c r="E31" s="14"/>
      <c r="F31" s="16"/>
      <c r="G31" s="17"/>
      <c r="H31" s="15">
        <f>Tabel210111213[[#This Row],[Kans]]*Tabel210111213[[#This Row],[Effect]]</f>
        <v>0</v>
      </c>
      <c r="I31" s="14"/>
      <c r="J31" s="14"/>
      <c r="K31" s="18"/>
      <c r="L31" s="15"/>
      <c r="M31" s="36"/>
    </row>
    <row r="32" spans="1:13" ht="15.75" thickBot="1" x14ac:dyDescent="0.3">
      <c r="A32" s="32" t="s">
        <v>333</v>
      </c>
      <c r="B32" s="22" t="s">
        <v>334</v>
      </c>
      <c r="C32" s="23"/>
      <c r="D32" s="23"/>
      <c r="E32" s="23"/>
      <c r="F32" s="23"/>
      <c r="G32" s="23"/>
      <c r="H32" s="23"/>
      <c r="I32" s="23"/>
      <c r="J32" s="23"/>
      <c r="K32" s="23"/>
      <c r="L32" s="23"/>
      <c r="M32" s="34"/>
    </row>
    <row r="33" spans="1:13" ht="75.75" thickBot="1" x14ac:dyDescent="0.3">
      <c r="A33" s="35" t="s">
        <v>335</v>
      </c>
      <c r="B33" s="14" t="s">
        <v>596</v>
      </c>
      <c r="C33" s="15"/>
      <c r="D33" s="15"/>
      <c r="E33" s="14"/>
      <c r="F33" s="16"/>
      <c r="G33" s="17"/>
      <c r="H33" s="15">
        <f>Tabel210111213[[#This Row],[Kans]]*Tabel210111213[[#This Row],[Effect]]</f>
        <v>0</v>
      </c>
      <c r="I33" s="14"/>
      <c r="J33" s="14"/>
      <c r="K33" s="18"/>
      <c r="L33" s="15"/>
      <c r="M33" s="36"/>
    </row>
    <row r="34" spans="1:13" ht="15.75" thickBot="1" x14ac:dyDescent="0.3">
      <c r="A34" s="32" t="s">
        <v>336</v>
      </c>
      <c r="B34" s="22" t="s">
        <v>337</v>
      </c>
      <c r="C34" s="23"/>
      <c r="D34" s="23"/>
      <c r="E34" s="23"/>
      <c r="F34" s="23"/>
      <c r="G34" s="23"/>
      <c r="H34" s="23"/>
      <c r="I34" s="23"/>
      <c r="J34" s="23"/>
      <c r="K34" s="23"/>
      <c r="L34" s="23"/>
      <c r="M34" s="34"/>
    </row>
    <row r="35" spans="1:13" ht="90.75" thickBot="1" x14ac:dyDescent="0.3">
      <c r="A35" s="35" t="s">
        <v>338</v>
      </c>
      <c r="B35" s="14" t="s">
        <v>597</v>
      </c>
      <c r="C35" s="15"/>
      <c r="D35" s="15"/>
      <c r="E35" s="14"/>
      <c r="F35" s="16"/>
      <c r="G35" s="17"/>
      <c r="H35" s="15">
        <f>Tabel210111213[[#This Row],[Kans]]*Tabel210111213[[#This Row],[Effect]]</f>
        <v>0</v>
      </c>
      <c r="I35" s="14"/>
      <c r="J35" s="14"/>
      <c r="K35" s="18"/>
      <c r="L35" s="15"/>
      <c r="M35" s="36"/>
    </row>
    <row r="36" spans="1:13" ht="15.75" thickBot="1" x14ac:dyDescent="0.3">
      <c r="A36" s="32" t="s">
        <v>339</v>
      </c>
      <c r="B36" s="22" t="s">
        <v>340</v>
      </c>
      <c r="C36" s="23"/>
      <c r="D36" s="23"/>
      <c r="E36" s="23"/>
      <c r="F36" s="23"/>
      <c r="G36" s="23"/>
      <c r="H36" s="23"/>
      <c r="I36" s="23"/>
      <c r="J36" s="23"/>
      <c r="K36" s="23"/>
      <c r="L36" s="23"/>
      <c r="M36" s="34"/>
    </row>
    <row r="37" spans="1:13" ht="75.75" thickBot="1" x14ac:dyDescent="0.3">
      <c r="A37" s="35" t="s">
        <v>341</v>
      </c>
      <c r="B37" s="14" t="s">
        <v>598</v>
      </c>
      <c r="C37" s="15"/>
      <c r="D37" s="15"/>
      <c r="E37" s="14"/>
      <c r="F37" s="16"/>
      <c r="G37" s="17"/>
      <c r="H37" s="15">
        <f>Tabel210111213[[#This Row],[Kans]]*Tabel210111213[[#This Row],[Effect]]</f>
        <v>0</v>
      </c>
      <c r="I37" s="14"/>
      <c r="J37" s="14"/>
      <c r="K37" s="18"/>
      <c r="L37" s="15"/>
      <c r="M37" s="36"/>
    </row>
    <row r="38" spans="1:13" ht="105.75" thickBot="1" x14ac:dyDescent="0.3">
      <c r="A38" s="35" t="s">
        <v>342</v>
      </c>
      <c r="B38" s="14" t="s">
        <v>599</v>
      </c>
      <c r="C38" s="15"/>
      <c r="D38" s="15"/>
      <c r="E38" s="14"/>
      <c r="F38" s="16"/>
      <c r="G38" s="17"/>
      <c r="H38" s="15">
        <f>Tabel210111213[[#This Row],[Kans]]*Tabel210111213[[#This Row],[Effect]]</f>
        <v>0</v>
      </c>
      <c r="I38" s="14"/>
      <c r="J38" s="14"/>
      <c r="K38" s="18"/>
      <c r="L38" s="15"/>
      <c r="M38" s="36"/>
    </row>
    <row r="39" spans="1:13" ht="15.75" thickBot="1" x14ac:dyDescent="0.3">
      <c r="A39" s="32" t="s">
        <v>343</v>
      </c>
      <c r="B39" s="22" t="s">
        <v>344</v>
      </c>
      <c r="C39" s="23"/>
      <c r="D39" s="23"/>
      <c r="E39" s="23"/>
      <c r="F39" s="23"/>
      <c r="G39" s="23"/>
      <c r="H39" s="23"/>
      <c r="I39" s="23"/>
      <c r="J39" s="23"/>
      <c r="K39" s="23"/>
      <c r="L39" s="23"/>
      <c r="M39" s="34"/>
    </row>
    <row r="40" spans="1:13" ht="75.75" thickBot="1" x14ac:dyDescent="0.3">
      <c r="A40" s="35" t="s">
        <v>345</v>
      </c>
      <c r="B40" s="14" t="s">
        <v>363</v>
      </c>
      <c r="C40" s="15"/>
      <c r="D40" s="15"/>
      <c r="E40" s="14"/>
      <c r="F40" s="16"/>
      <c r="G40" s="17"/>
      <c r="H40" s="15">
        <f>Tabel210111213[[#This Row],[Kans]]*Tabel210111213[[#This Row],[Effect]]</f>
        <v>0</v>
      </c>
      <c r="I40" s="14"/>
      <c r="J40" s="14"/>
      <c r="K40" s="18"/>
      <c r="L40" s="15"/>
      <c r="M40" s="36"/>
    </row>
    <row r="41" spans="1:13" ht="75.75" thickBot="1" x14ac:dyDescent="0.3">
      <c r="A41" s="35" t="s">
        <v>346</v>
      </c>
      <c r="B41" s="14" t="s">
        <v>600</v>
      </c>
      <c r="C41" s="15"/>
      <c r="D41" s="15"/>
      <c r="E41" s="14"/>
      <c r="F41" s="16"/>
      <c r="G41" s="17"/>
      <c r="H41" s="15">
        <f>Tabel210111213[[#This Row],[Kans]]*Tabel210111213[[#This Row],[Effect]]</f>
        <v>0</v>
      </c>
      <c r="I41" s="14"/>
      <c r="J41" s="14"/>
      <c r="K41" s="18"/>
      <c r="L41" s="15"/>
      <c r="M41" s="36"/>
    </row>
    <row r="42" spans="1:13" ht="90.75" thickBot="1" x14ac:dyDescent="0.3">
      <c r="A42" s="35" t="s">
        <v>347</v>
      </c>
      <c r="B42" s="14" t="s">
        <v>601</v>
      </c>
      <c r="C42" s="15"/>
      <c r="D42" s="15"/>
      <c r="E42" s="14"/>
      <c r="F42" s="16"/>
      <c r="G42" s="17"/>
      <c r="H42" s="15">
        <f>Tabel210111213[[#This Row],[Kans]]*Tabel210111213[[#This Row],[Effect]]</f>
        <v>0</v>
      </c>
      <c r="I42" s="14"/>
      <c r="J42" s="14"/>
      <c r="K42" s="18"/>
      <c r="L42" s="15"/>
      <c r="M42" s="36"/>
    </row>
    <row r="43" spans="1:13" ht="120.75" thickBot="1" x14ac:dyDescent="0.3">
      <c r="A43" s="35" t="s">
        <v>348</v>
      </c>
      <c r="B43" s="14" t="s">
        <v>602</v>
      </c>
      <c r="C43" s="15"/>
      <c r="D43" s="15"/>
      <c r="E43" s="14"/>
      <c r="F43" s="16"/>
      <c r="G43" s="17"/>
      <c r="H43" s="15">
        <f>Tabel210111213[[#This Row],[Kans]]*Tabel210111213[[#This Row],[Effect]]</f>
        <v>0</v>
      </c>
      <c r="I43" s="14"/>
      <c r="J43" s="14"/>
      <c r="K43" s="18"/>
      <c r="L43" s="15"/>
      <c r="M43" s="36"/>
    </row>
    <row r="44" spans="1:13" ht="15.75" thickBot="1" x14ac:dyDescent="0.3">
      <c r="A44" s="32" t="s">
        <v>349</v>
      </c>
      <c r="B44" s="22" t="s">
        <v>350</v>
      </c>
      <c r="C44" s="23"/>
      <c r="D44" s="23"/>
      <c r="E44" s="23"/>
      <c r="F44" s="23"/>
      <c r="G44" s="23"/>
      <c r="H44" s="23"/>
      <c r="I44" s="23"/>
      <c r="J44" s="23"/>
      <c r="K44" s="23"/>
      <c r="L44" s="23"/>
      <c r="M44" s="34"/>
    </row>
    <row r="45" spans="1:13" ht="75.75" thickBot="1" x14ac:dyDescent="0.3">
      <c r="A45" s="35" t="s">
        <v>351</v>
      </c>
      <c r="B45" s="14" t="s">
        <v>603</v>
      </c>
      <c r="C45" s="15"/>
      <c r="D45" s="15"/>
      <c r="E45" s="14"/>
      <c r="F45" s="16"/>
      <c r="G45" s="17"/>
      <c r="H45" s="15">
        <f>Tabel210111213[[#This Row],[Kans]]*Tabel210111213[[#This Row],[Effect]]</f>
        <v>0</v>
      </c>
      <c r="I45" s="14"/>
      <c r="J45" s="14"/>
      <c r="K45" s="18"/>
      <c r="L45" s="15"/>
      <c r="M45" s="36"/>
    </row>
    <row r="46" spans="1:13" ht="150.75" thickBot="1" x14ac:dyDescent="0.3">
      <c r="A46" s="35" t="s">
        <v>352</v>
      </c>
      <c r="B46" s="14" t="s">
        <v>604</v>
      </c>
      <c r="C46" s="15"/>
      <c r="D46" s="15"/>
      <c r="E46" s="14"/>
      <c r="F46" s="16"/>
      <c r="G46" s="17"/>
      <c r="H46" s="15">
        <f>Tabel210111213[[#This Row],[Kans]]*Tabel210111213[[#This Row],[Effect]]</f>
        <v>0</v>
      </c>
      <c r="I46" s="14"/>
      <c r="J46" s="14"/>
      <c r="K46" s="18"/>
      <c r="L46" s="15"/>
      <c r="M46" s="36"/>
    </row>
    <row r="47" spans="1:13" ht="210.75" thickBot="1" x14ac:dyDescent="0.3">
      <c r="A47" s="35" t="s">
        <v>353</v>
      </c>
      <c r="B47" s="14" t="s">
        <v>607</v>
      </c>
      <c r="C47" s="15"/>
      <c r="D47" s="15"/>
      <c r="E47" s="14"/>
      <c r="F47" s="16"/>
      <c r="G47" s="17"/>
      <c r="H47" s="15">
        <f>Tabel210111213[[#This Row],[Kans]]*Tabel210111213[[#This Row],[Effect]]</f>
        <v>0</v>
      </c>
      <c r="I47" s="14"/>
      <c r="J47" s="14"/>
      <c r="K47" s="18"/>
      <c r="L47" s="15"/>
      <c r="M47" s="36"/>
    </row>
    <row r="48" spans="1:13" ht="165.75" thickBot="1" x14ac:dyDescent="0.3">
      <c r="A48" s="35" t="s">
        <v>354</v>
      </c>
      <c r="B48" s="14" t="s">
        <v>364</v>
      </c>
      <c r="C48" s="15"/>
      <c r="D48" s="15"/>
      <c r="E48" s="14"/>
      <c r="F48" s="16"/>
      <c r="G48" s="17"/>
      <c r="H48" s="15">
        <f>Tabel210111213[[#This Row],[Kans]]*Tabel210111213[[#This Row],[Effect]]</f>
        <v>0</v>
      </c>
      <c r="I48" s="14"/>
      <c r="J48" s="14"/>
      <c r="K48" s="18"/>
      <c r="L48" s="15"/>
      <c r="M48" s="36"/>
    </row>
    <row r="49" spans="1:13" ht="180.75" thickBot="1" x14ac:dyDescent="0.3">
      <c r="A49" s="35" t="s">
        <v>355</v>
      </c>
      <c r="B49" s="14" t="s">
        <v>605</v>
      </c>
      <c r="C49" s="15"/>
      <c r="D49" s="15"/>
      <c r="E49" s="14"/>
      <c r="F49" s="16"/>
      <c r="G49" s="17"/>
      <c r="H49" s="15">
        <f>Tabel210111213[[#This Row],[Kans]]*Tabel210111213[[#This Row],[Effect]]</f>
        <v>0</v>
      </c>
      <c r="I49" s="14"/>
      <c r="J49" s="54"/>
      <c r="K49" s="18"/>
      <c r="L49" s="15"/>
      <c r="M49" s="14"/>
    </row>
    <row r="50" spans="1:13" ht="90.75" thickBot="1" x14ac:dyDescent="0.3">
      <c r="A50" s="35" t="s">
        <v>356</v>
      </c>
      <c r="B50" s="14" t="s">
        <v>606</v>
      </c>
      <c r="C50" s="15"/>
      <c r="D50" s="15"/>
      <c r="E50" s="14"/>
      <c r="F50" s="16"/>
      <c r="G50" s="17"/>
      <c r="H50" s="15">
        <f>Tabel210111213[[#This Row],[Kans]]*Tabel210111213[[#This Row],[Effect]]</f>
        <v>0</v>
      </c>
      <c r="I50" s="14"/>
      <c r="J50" s="54"/>
      <c r="K50" s="18"/>
      <c r="L50" s="15"/>
      <c r="M50" s="14"/>
    </row>
    <row r="51" spans="1:13" ht="15.75" thickBot="1" x14ac:dyDescent="0.3">
      <c r="A51" s="32" t="s">
        <v>357</v>
      </c>
      <c r="B51" s="22" t="s">
        <v>358</v>
      </c>
      <c r="C51" s="23"/>
      <c r="D51" s="23"/>
      <c r="E51" s="23"/>
      <c r="F51" s="23"/>
      <c r="G51" s="23"/>
      <c r="H51" s="23"/>
      <c r="I51" s="23"/>
      <c r="J51" s="23"/>
      <c r="K51" s="23"/>
      <c r="L51" s="23"/>
      <c r="M51" s="34"/>
    </row>
    <row r="52" spans="1:13" ht="120.75" thickBot="1" x14ac:dyDescent="0.3">
      <c r="A52" s="35" t="s">
        <v>359</v>
      </c>
      <c r="B52" s="14" t="s">
        <v>608</v>
      </c>
      <c r="C52" s="15"/>
      <c r="D52" s="15"/>
      <c r="E52" s="14"/>
      <c r="F52" s="16"/>
      <c r="G52" s="17"/>
      <c r="H52" s="15">
        <f>Tabel210111213[[#This Row],[Kans]]*Tabel210111213[[#This Row],[Effect]]</f>
        <v>0</v>
      </c>
      <c r="I52" s="14"/>
      <c r="J52" s="14"/>
      <c r="K52" s="18"/>
      <c r="L52" s="15"/>
      <c r="M52" s="36"/>
    </row>
    <row r="53" spans="1:13" ht="90.75" thickBot="1" x14ac:dyDescent="0.3">
      <c r="A53" s="35" t="s">
        <v>360</v>
      </c>
      <c r="B53" s="14" t="s">
        <v>609</v>
      </c>
      <c r="C53" s="15"/>
      <c r="D53" s="15"/>
      <c r="E53" s="14"/>
      <c r="F53" s="16"/>
      <c r="G53" s="17"/>
      <c r="H53" s="15">
        <f>Tabel210111213[[#This Row],[Kans]]*Tabel210111213[[#This Row],[Effect]]</f>
        <v>0</v>
      </c>
      <c r="I53" s="14"/>
      <c r="J53" s="14"/>
      <c r="K53" s="18"/>
      <c r="L53" s="15"/>
      <c r="M53" s="36"/>
    </row>
    <row r="54" spans="1:13" ht="75.75" thickBot="1" x14ac:dyDescent="0.3">
      <c r="A54" s="35" t="s">
        <v>361</v>
      </c>
      <c r="B54" s="14" t="s">
        <v>610</v>
      </c>
      <c r="C54" s="15"/>
      <c r="D54" s="15"/>
      <c r="E54" s="14"/>
      <c r="F54" s="16"/>
      <c r="G54" s="17"/>
      <c r="H54" s="15">
        <f>Tabel210111213[[#This Row],[Kans]]*Tabel210111213[[#This Row],[Effect]]</f>
        <v>0</v>
      </c>
      <c r="I54" s="14"/>
      <c r="J54" s="14"/>
      <c r="K54" s="18"/>
      <c r="L54" s="15"/>
      <c r="M54" s="36"/>
    </row>
    <row r="55" spans="1:13" ht="90" x14ac:dyDescent="0.25">
      <c r="A55" s="37" t="s">
        <v>362</v>
      </c>
      <c r="B55" s="38" t="s">
        <v>611</v>
      </c>
      <c r="C55" s="39"/>
      <c r="D55" s="39"/>
      <c r="E55" s="38"/>
      <c r="F55" s="40"/>
      <c r="G55" s="41"/>
      <c r="H55" s="39">
        <f>Tabel210111213[[#This Row],[Kans]]*Tabel210111213[[#This Row],[Effect]]</f>
        <v>0</v>
      </c>
      <c r="I55" s="38"/>
      <c r="J55" s="38"/>
      <c r="K55" s="42"/>
      <c r="L55" s="39"/>
      <c r="M55" s="43"/>
    </row>
    <row r="56" spans="1:13" ht="15.75" thickBot="1" x14ac:dyDescent="0.3"/>
    <row r="57" spans="1:13" ht="15.75" thickBot="1" x14ac:dyDescent="0.3">
      <c r="B57" s="19" t="s">
        <v>715</v>
      </c>
      <c r="C57" s="13">
        <v>39</v>
      </c>
      <c r="D57" s="13"/>
    </row>
    <row r="58" spans="1:13" ht="15.75" thickBot="1" x14ac:dyDescent="0.3">
      <c r="B58" s="19" t="s">
        <v>713</v>
      </c>
      <c r="C58" s="13">
        <f>COUNTIF(C4:C56,D58)</f>
        <v>0</v>
      </c>
      <c r="D58" s="13" t="s">
        <v>581</v>
      </c>
    </row>
    <row r="59" spans="1:13" ht="15.75" thickBot="1" x14ac:dyDescent="0.3">
      <c r="B59" s="19" t="s">
        <v>714</v>
      </c>
      <c r="C59" s="13">
        <f>COUNTIF(C5:C55,D59)</f>
        <v>0</v>
      </c>
      <c r="D59" s="13" t="s">
        <v>1</v>
      </c>
    </row>
    <row r="60" spans="1:13" ht="15.75" thickBot="1" x14ac:dyDescent="0.3">
      <c r="B60" s="19" t="s">
        <v>718</v>
      </c>
      <c r="C60" s="13">
        <f>COUNTIF(C5:C55,D60)</f>
        <v>0</v>
      </c>
      <c r="D60" s="13" t="s">
        <v>717</v>
      </c>
    </row>
    <row r="61" spans="1:13" ht="15.75" thickBot="1" x14ac:dyDescent="0.3">
      <c r="B61" s="19" t="s">
        <v>716</v>
      </c>
      <c r="C61" s="20">
        <f>(C58+C60)/C57</f>
        <v>0</v>
      </c>
      <c r="D61" s="13" t="s">
        <v>697</v>
      </c>
    </row>
  </sheetData>
  <mergeCells count="1">
    <mergeCell ref="A2:M2"/>
  </mergeCells>
  <conditionalFormatting sqref="C1:H1 C56:H56 C3 F3:H3 C62:H1048576 E57:H61 D23:M23 D16 J18:M18 D10 E4:M4 E44:M44 E32:M32 E30:M30 D28:M28 D51:M51 J10:M10 J16:M16">
    <cfRule type="cellIs" dxfId="625" priority="446" operator="equal">
      <formula>"Nee"</formula>
    </cfRule>
  </conditionalFormatting>
  <conditionalFormatting sqref="L1 L56:L1048576 L3">
    <cfRule type="cellIs" dxfId="624" priority="443" operator="equal">
      <formula>"Gesloten"</formula>
    </cfRule>
    <cfRule type="cellIs" dxfId="623" priority="444" operator="equal">
      <formula>"In behandeling"</formula>
    </cfRule>
    <cfRule type="cellIs" dxfId="622" priority="445" operator="equal">
      <formula>"Open"</formula>
    </cfRule>
  </conditionalFormatting>
  <conditionalFormatting sqref="F29">
    <cfRule type="containsBlanks" priority="260">
      <formula>LEN(TRIM(F29))=0</formula>
    </cfRule>
    <cfRule type="containsBlanks" priority="261">
      <formula>LEN(TRIM(F29))=0</formula>
    </cfRule>
  </conditionalFormatting>
  <conditionalFormatting sqref="C44">
    <cfRule type="cellIs" dxfId="621" priority="388" operator="equal">
      <formula>"Nee"</formula>
    </cfRule>
  </conditionalFormatting>
  <conditionalFormatting sqref="D36">
    <cfRule type="cellIs" dxfId="620" priority="342" operator="equal">
      <formula>"Nee"</formula>
    </cfRule>
  </conditionalFormatting>
  <conditionalFormatting sqref="C18">
    <cfRule type="cellIs" dxfId="619" priority="396" operator="equal">
      <formula>"Nee"</formula>
    </cfRule>
  </conditionalFormatting>
  <conditionalFormatting sqref="C16">
    <cfRule type="cellIs" dxfId="618" priority="397" operator="equal">
      <formula>"Nee"</formula>
    </cfRule>
  </conditionalFormatting>
  <conditionalFormatting sqref="C4">
    <cfRule type="cellIs" dxfId="617" priority="399" operator="equal">
      <formula>"Nee"</formula>
    </cfRule>
  </conditionalFormatting>
  <conditionalFormatting sqref="C10">
    <cfRule type="cellIs" dxfId="616" priority="398" operator="equal">
      <formula>"Nee"</formula>
    </cfRule>
  </conditionalFormatting>
  <conditionalFormatting sqref="C23">
    <cfRule type="cellIs" dxfId="615" priority="395" operator="equal">
      <formula>"Nee"</formula>
    </cfRule>
  </conditionalFormatting>
  <conditionalFormatting sqref="C28">
    <cfRule type="cellIs" dxfId="614" priority="394" operator="equal">
      <formula>"Nee"</formula>
    </cfRule>
  </conditionalFormatting>
  <conditionalFormatting sqref="C30">
    <cfRule type="cellIs" dxfId="613" priority="393" operator="equal">
      <formula>"Nee"</formula>
    </cfRule>
  </conditionalFormatting>
  <conditionalFormatting sqref="C34">
    <cfRule type="cellIs" dxfId="612" priority="392" operator="equal">
      <formula>"Nee"</formula>
    </cfRule>
  </conditionalFormatting>
  <conditionalFormatting sqref="C32">
    <cfRule type="cellIs" dxfId="611" priority="391" operator="equal">
      <formula>"Nee"</formula>
    </cfRule>
  </conditionalFormatting>
  <conditionalFormatting sqref="C36">
    <cfRule type="cellIs" dxfId="610" priority="390" operator="equal">
      <formula>"Nee"</formula>
    </cfRule>
  </conditionalFormatting>
  <conditionalFormatting sqref="C39">
    <cfRule type="cellIs" dxfId="609" priority="389" operator="equal">
      <formula>"Nee"</formula>
    </cfRule>
  </conditionalFormatting>
  <conditionalFormatting sqref="C51">
    <cfRule type="cellIs" dxfId="608" priority="387" operator="equal">
      <formula>"Nee"</formula>
    </cfRule>
  </conditionalFormatting>
  <conditionalFormatting sqref="D30">
    <cfRule type="cellIs" dxfId="607" priority="344" operator="equal">
      <formula>"Nee"</formula>
    </cfRule>
  </conditionalFormatting>
  <conditionalFormatting sqref="D32">
    <cfRule type="cellIs" dxfId="606" priority="343" operator="equal">
      <formula>"Nee"</formula>
    </cfRule>
  </conditionalFormatting>
  <conditionalFormatting sqref="D44">
    <cfRule type="cellIs" dxfId="605" priority="341" operator="equal">
      <formula>"Nee"</formula>
    </cfRule>
  </conditionalFormatting>
  <conditionalFormatting sqref="C24:C27 H24:H27">
    <cfRule type="cellIs" dxfId="604" priority="280" operator="equal">
      <formula>"Nee"</formula>
    </cfRule>
  </conditionalFormatting>
  <conditionalFormatting sqref="L24:L27">
    <cfRule type="cellIs" dxfId="603" priority="277" operator="equal">
      <formula>"Gesloten"</formula>
    </cfRule>
    <cfRule type="cellIs" dxfId="602" priority="278" operator="equal">
      <formula>"In behandeling"</formula>
    </cfRule>
    <cfRule type="cellIs" dxfId="601" priority="279" operator="equal">
      <formula>"Open"</formula>
    </cfRule>
  </conditionalFormatting>
  <conditionalFormatting sqref="F24:F27">
    <cfRule type="containsBlanks" priority="275">
      <formula>LEN(TRIM(F24))=0</formula>
    </cfRule>
    <cfRule type="containsBlanks" priority="276">
      <formula>LEN(TRIM(F24))=0</formula>
    </cfRule>
  </conditionalFormatting>
  <conditionalFormatting sqref="H24:H27">
    <cfRule type="cellIs" dxfId="600" priority="272" operator="between">
      <formula>5</formula>
      <formula>8</formula>
    </cfRule>
    <cfRule type="cellIs" dxfId="599" priority="273" operator="between">
      <formula>0</formula>
      <formula>4</formula>
    </cfRule>
    <cfRule type="cellIs" dxfId="598" priority="274" operator="between">
      <formula>9</formula>
      <formula>25</formula>
    </cfRule>
  </conditionalFormatting>
  <conditionalFormatting sqref="C29 H29">
    <cfRule type="cellIs" dxfId="597" priority="265" operator="equal">
      <formula>"Nee"</formula>
    </cfRule>
  </conditionalFormatting>
  <conditionalFormatting sqref="L29">
    <cfRule type="cellIs" dxfId="596" priority="262" operator="equal">
      <formula>"Gesloten"</formula>
    </cfRule>
    <cfRule type="cellIs" dxfId="595" priority="263" operator="equal">
      <formula>"In behandeling"</formula>
    </cfRule>
    <cfRule type="cellIs" dxfId="594" priority="264" operator="equal">
      <formula>"Open"</formula>
    </cfRule>
  </conditionalFormatting>
  <conditionalFormatting sqref="H29">
    <cfRule type="cellIs" dxfId="593" priority="257" operator="between">
      <formula>5</formula>
      <formula>8</formula>
    </cfRule>
    <cfRule type="cellIs" dxfId="592" priority="258" operator="between">
      <formula>0</formula>
      <formula>4</formula>
    </cfRule>
    <cfRule type="cellIs" dxfId="591" priority="259" operator="between">
      <formula>9</formula>
      <formula>25</formula>
    </cfRule>
  </conditionalFormatting>
  <conditionalFormatting sqref="C31 H31">
    <cfRule type="cellIs" dxfId="590" priority="250" operator="equal">
      <formula>"Nee"</formula>
    </cfRule>
  </conditionalFormatting>
  <conditionalFormatting sqref="L31">
    <cfRule type="cellIs" dxfId="589" priority="247" operator="equal">
      <formula>"Gesloten"</formula>
    </cfRule>
    <cfRule type="cellIs" dxfId="588" priority="248" operator="equal">
      <formula>"In behandeling"</formula>
    </cfRule>
    <cfRule type="cellIs" dxfId="587" priority="249" operator="equal">
      <formula>"Open"</formula>
    </cfRule>
  </conditionalFormatting>
  <conditionalFormatting sqref="F31">
    <cfRule type="containsBlanks" priority="245">
      <formula>LEN(TRIM(F31))=0</formula>
    </cfRule>
    <cfRule type="containsBlanks" priority="246">
      <formula>LEN(TRIM(F31))=0</formula>
    </cfRule>
  </conditionalFormatting>
  <conditionalFormatting sqref="H31">
    <cfRule type="cellIs" dxfId="586" priority="242" operator="between">
      <formula>5</formula>
      <formula>8</formula>
    </cfRule>
    <cfRule type="cellIs" dxfId="585" priority="243" operator="between">
      <formula>0</formula>
      <formula>4</formula>
    </cfRule>
    <cfRule type="cellIs" dxfId="584" priority="244" operator="between">
      <formula>9</formula>
      <formula>25</formula>
    </cfRule>
  </conditionalFormatting>
  <conditionalFormatting sqref="C33 H33">
    <cfRule type="cellIs" dxfId="583" priority="235" operator="equal">
      <formula>"Nee"</formula>
    </cfRule>
  </conditionalFormatting>
  <conditionalFormatting sqref="L33">
    <cfRule type="cellIs" dxfId="582" priority="232" operator="equal">
      <formula>"Gesloten"</formula>
    </cfRule>
    <cfRule type="cellIs" dxfId="581" priority="233" operator="equal">
      <formula>"In behandeling"</formula>
    </cfRule>
    <cfRule type="cellIs" dxfId="580" priority="234" operator="equal">
      <formula>"Open"</formula>
    </cfRule>
  </conditionalFormatting>
  <conditionalFormatting sqref="F33">
    <cfRule type="containsBlanks" priority="230">
      <formula>LEN(TRIM(F33))=0</formula>
    </cfRule>
    <cfRule type="containsBlanks" priority="231">
      <formula>LEN(TRIM(F33))=0</formula>
    </cfRule>
  </conditionalFormatting>
  <conditionalFormatting sqref="H33">
    <cfRule type="cellIs" dxfId="579" priority="227" operator="between">
      <formula>5</formula>
      <formula>8</formula>
    </cfRule>
    <cfRule type="cellIs" dxfId="578" priority="228" operator="between">
      <formula>0</formula>
      <formula>4</formula>
    </cfRule>
    <cfRule type="cellIs" dxfId="577" priority="229" operator="between">
      <formula>9</formula>
      <formula>25</formula>
    </cfRule>
  </conditionalFormatting>
  <conditionalFormatting sqref="C35 H35">
    <cfRule type="cellIs" dxfId="576" priority="220" operator="equal">
      <formula>"Nee"</formula>
    </cfRule>
  </conditionalFormatting>
  <conditionalFormatting sqref="L35">
    <cfRule type="cellIs" dxfId="575" priority="217" operator="equal">
      <formula>"Gesloten"</formula>
    </cfRule>
    <cfRule type="cellIs" dxfId="574" priority="218" operator="equal">
      <formula>"In behandeling"</formula>
    </cfRule>
    <cfRule type="cellIs" dxfId="573" priority="219" operator="equal">
      <formula>"Open"</formula>
    </cfRule>
  </conditionalFormatting>
  <conditionalFormatting sqref="F35">
    <cfRule type="containsBlanks" priority="215">
      <formula>LEN(TRIM(F35))=0</formula>
    </cfRule>
    <cfRule type="containsBlanks" priority="216">
      <formula>LEN(TRIM(F35))=0</formula>
    </cfRule>
  </conditionalFormatting>
  <conditionalFormatting sqref="H35">
    <cfRule type="cellIs" dxfId="572" priority="212" operator="between">
      <formula>5</formula>
      <formula>8</formula>
    </cfRule>
    <cfRule type="cellIs" dxfId="571" priority="213" operator="between">
      <formula>0</formula>
      <formula>4</formula>
    </cfRule>
    <cfRule type="cellIs" dxfId="570" priority="214" operator="between">
      <formula>9</formula>
      <formula>25</formula>
    </cfRule>
  </conditionalFormatting>
  <conditionalFormatting sqref="H37:H38">
    <cfRule type="cellIs" dxfId="569" priority="205" operator="equal">
      <formula>"Nee"</formula>
    </cfRule>
  </conditionalFormatting>
  <conditionalFormatting sqref="L37:L38">
    <cfRule type="cellIs" dxfId="568" priority="202" operator="equal">
      <formula>"Gesloten"</formula>
    </cfRule>
    <cfRule type="cellIs" dxfId="567" priority="203" operator="equal">
      <formula>"In behandeling"</formula>
    </cfRule>
    <cfRule type="cellIs" dxfId="566" priority="204" operator="equal">
      <formula>"Open"</formula>
    </cfRule>
  </conditionalFormatting>
  <conditionalFormatting sqref="F37:F38">
    <cfRule type="containsBlanks" priority="200">
      <formula>LEN(TRIM(F37))=0</formula>
    </cfRule>
    <cfRule type="containsBlanks" priority="201">
      <formula>LEN(TRIM(F37))=0</formula>
    </cfRule>
  </conditionalFormatting>
  <conditionalFormatting sqref="H37:H38">
    <cfRule type="cellIs" dxfId="565" priority="197" operator="between">
      <formula>5</formula>
      <formula>8</formula>
    </cfRule>
    <cfRule type="cellIs" dxfId="564" priority="198" operator="between">
      <formula>0</formula>
      <formula>4</formula>
    </cfRule>
    <cfRule type="cellIs" dxfId="563" priority="199" operator="between">
      <formula>9</formula>
      <formula>25</formula>
    </cfRule>
  </conditionalFormatting>
  <conditionalFormatting sqref="C40:C43 H40:H43">
    <cfRule type="cellIs" dxfId="562" priority="190" operator="equal">
      <formula>"Nee"</formula>
    </cfRule>
  </conditionalFormatting>
  <conditionalFormatting sqref="L40:L43">
    <cfRule type="cellIs" dxfId="561" priority="187" operator="equal">
      <formula>"Gesloten"</formula>
    </cfRule>
    <cfRule type="cellIs" dxfId="560" priority="188" operator="equal">
      <formula>"In behandeling"</formula>
    </cfRule>
    <cfRule type="cellIs" dxfId="559" priority="189" operator="equal">
      <formula>"Open"</formula>
    </cfRule>
  </conditionalFormatting>
  <conditionalFormatting sqref="F40:F43">
    <cfRule type="containsBlanks" priority="185">
      <formula>LEN(TRIM(F40))=0</formula>
    </cfRule>
    <cfRule type="containsBlanks" priority="186">
      <formula>LEN(TRIM(F40))=0</formula>
    </cfRule>
  </conditionalFormatting>
  <conditionalFormatting sqref="H40:H43">
    <cfRule type="cellIs" dxfId="558" priority="182" operator="between">
      <formula>5</formula>
      <formula>8</formula>
    </cfRule>
    <cfRule type="cellIs" dxfId="557" priority="183" operator="between">
      <formula>0</formula>
      <formula>4</formula>
    </cfRule>
    <cfRule type="cellIs" dxfId="556" priority="184" operator="between">
      <formula>9</formula>
      <formula>25</formula>
    </cfRule>
  </conditionalFormatting>
  <conditionalFormatting sqref="C45:C50">
    <cfRule type="cellIs" dxfId="555" priority="175" operator="equal">
      <formula>"Nee"</formula>
    </cfRule>
  </conditionalFormatting>
  <conditionalFormatting sqref="C52:C55 H52:H55">
    <cfRule type="cellIs" dxfId="554" priority="160" operator="equal">
      <formula>"Nee"</formula>
    </cfRule>
  </conditionalFormatting>
  <conditionalFormatting sqref="L52:L55">
    <cfRule type="cellIs" dxfId="553" priority="157" operator="equal">
      <formula>"Gesloten"</formula>
    </cfRule>
    <cfRule type="cellIs" dxfId="552" priority="158" operator="equal">
      <formula>"In behandeling"</formula>
    </cfRule>
    <cfRule type="cellIs" dxfId="551" priority="159" operator="equal">
      <formula>"Open"</formula>
    </cfRule>
  </conditionalFormatting>
  <conditionalFormatting sqref="F52:F55">
    <cfRule type="containsBlanks" priority="155">
      <formula>LEN(TRIM(F52))=0</formula>
    </cfRule>
    <cfRule type="containsBlanks" priority="156">
      <formula>LEN(TRIM(F52))=0</formula>
    </cfRule>
  </conditionalFormatting>
  <conditionalFormatting sqref="H52:H55">
    <cfRule type="cellIs" dxfId="550" priority="152" operator="between">
      <formula>5</formula>
      <formula>8</formula>
    </cfRule>
    <cfRule type="cellIs" dxfId="549" priority="153" operator="between">
      <formula>0</formula>
      <formula>4</formula>
    </cfRule>
    <cfRule type="cellIs" dxfId="548" priority="154" operator="between">
      <formula>9</formula>
      <formula>25</formula>
    </cfRule>
  </conditionalFormatting>
  <conditionalFormatting sqref="C57:D59 D60:D61">
    <cfRule type="cellIs" dxfId="547" priority="145" operator="equal">
      <formula>"Nee"</formula>
    </cfRule>
  </conditionalFormatting>
  <conditionalFormatting sqref="C60">
    <cfRule type="cellIs" dxfId="546" priority="144" operator="equal">
      <formula>"Nee"</formula>
    </cfRule>
  </conditionalFormatting>
  <conditionalFormatting sqref="C37">
    <cfRule type="cellIs" dxfId="545" priority="143" operator="equal">
      <formula>"Nee"</formula>
    </cfRule>
  </conditionalFormatting>
  <conditionalFormatting sqref="C38">
    <cfRule type="cellIs" dxfId="544" priority="142" operator="equal">
      <formula>"Nee"</formula>
    </cfRule>
  </conditionalFormatting>
  <conditionalFormatting sqref="E16:G16 E18:G18 E10:G10 I10 I18 I16">
    <cfRule type="cellIs" dxfId="543" priority="141" operator="equal">
      <formula>"Nee"</formula>
    </cfRule>
  </conditionalFormatting>
  <conditionalFormatting sqref="H5:H9 H19:H22 H17 H11:H12">
    <cfRule type="cellIs" dxfId="542" priority="140" operator="equal">
      <formula>"Nee"</formula>
    </cfRule>
  </conditionalFormatting>
  <conditionalFormatting sqref="F5">
    <cfRule type="containsBlanks" priority="138">
      <formula>LEN(TRIM(F5))=0</formula>
    </cfRule>
    <cfRule type="containsBlanks" priority="139">
      <formula>LEN(TRIM(F5))=0</formula>
    </cfRule>
  </conditionalFormatting>
  <conditionalFormatting sqref="H5:H9 H19:H22 H17 H11:H12">
    <cfRule type="cellIs" dxfId="541" priority="135" operator="between">
      <formula>5</formula>
      <formula>8</formula>
    </cfRule>
    <cfRule type="cellIs" dxfId="540" priority="136" operator="between">
      <formula>0</formula>
      <formula>4</formula>
    </cfRule>
    <cfRule type="cellIs" dxfId="539" priority="137" operator="between">
      <formula>9</formula>
      <formula>25</formula>
    </cfRule>
  </conditionalFormatting>
  <conditionalFormatting sqref="F11">
    <cfRule type="containsBlanks" priority="132">
      <formula>LEN(TRIM(F11))=0</formula>
    </cfRule>
    <cfRule type="containsBlanks" priority="133">
      <formula>LEN(TRIM(F11))=0</formula>
    </cfRule>
  </conditionalFormatting>
  <conditionalFormatting sqref="F20:F22">
    <cfRule type="containsBlanks" priority="120">
      <formula>LEN(TRIM(F20))=0</formula>
    </cfRule>
    <cfRule type="containsBlanks" priority="121">
      <formula>LEN(TRIM(F20))=0</formula>
    </cfRule>
  </conditionalFormatting>
  <conditionalFormatting sqref="H18">
    <cfRule type="cellIs" dxfId="538" priority="116" operator="equal">
      <formula>"Nee"</formula>
    </cfRule>
  </conditionalFormatting>
  <conditionalFormatting sqref="H16">
    <cfRule type="cellIs" dxfId="537" priority="115" operator="equal">
      <formula>"Nee"</formula>
    </cfRule>
  </conditionalFormatting>
  <conditionalFormatting sqref="H10">
    <cfRule type="cellIs" dxfId="536" priority="114" operator="equal">
      <formula>"Nee"</formula>
    </cfRule>
  </conditionalFormatting>
  <conditionalFormatting sqref="H45:H50">
    <cfRule type="cellIs" dxfId="535" priority="113" operator="equal">
      <formula>"Nee"</formula>
    </cfRule>
  </conditionalFormatting>
  <conditionalFormatting sqref="L45:L48">
    <cfRule type="cellIs" dxfId="534" priority="110" operator="equal">
      <formula>"Gesloten"</formula>
    </cfRule>
    <cfRule type="cellIs" dxfId="533" priority="111" operator="equal">
      <formula>"In behandeling"</formula>
    </cfRule>
    <cfRule type="cellIs" dxfId="532" priority="112" operator="equal">
      <formula>"Open"</formula>
    </cfRule>
  </conditionalFormatting>
  <conditionalFormatting sqref="F45:F50">
    <cfRule type="containsBlanks" priority="108">
      <formula>LEN(TRIM(F45))=0</formula>
    </cfRule>
    <cfRule type="containsBlanks" priority="109">
      <formula>LEN(TRIM(F45))=0</formula>
    </cfRule>
  </conditionalFormatting>
  <conditionalFormatting sqref="H45:H50">
    <cfRule type="cellIs" dxfId="531" priority="105" operator="between">
      <formula>5</formula>
      <formula>8</formula>
    </cfRule>
    <cfRule type="cellIs" dxfId="530" priority="106" operator="between">
      <formula>0</formula>
      <formula>4</formula>
    </cfRule>
    <cfRule type="cellIs" dxfId="529" priority="107" operator="between">
      <formula>9</formula>
      <formula>25</formula>
    </cfRule>
  </conditionalFormatting>
  <conditionalFormatting sqref="C5:C9">
    <cfRule type="cellIs" dxfId="528" priority="104" operator="equal">
      <formula>"Nee"</formula>
    </cfRule>
  </conditionalFormatting>
  <conditionalFormatting sqref="C11:C15">
    <cfRule type="cellIs" dxfId="527" priority="103" operator="equal">
      <formula>"Nee"</formula>
    </cfRule>
  </conditionalFormatting>
  <conditionalFormatting sqref="C17">
    <cfRule type="cellIs" dxfId="526" priority="102" operator="equal">
      <formula>"Nee"</formula>
    </cfRule>
  </conditionalFormatting>
  <conditionalFormatting sqref="C19:C22">
    <cfRule type="cellIs" dxfId="525" priority="101" operator="equal">
      <formula>"Nee"</formula>
    </cfRule>
  </conditionalFormatting>
  <conditionalFormatting sqref="C61">
    <cfRule type="cellIs" dxfId="524" priority="100" operator="equal">
      <formula>"Nee"</formula>
    </cfRule>
  </conditionalFormatting>
  <conditionalFormatting sqref="L7">
    <cfRule type="cellIs" dxfId="523" priority="97" operator="equal">
      <formula>"Gesloten"</formula>
    </cfRule>
    <cfRule type="cellIs" dxfId="522" priority="98" operator="equal">
      <formula>"In behandeling"</formula>
    </cfRule>
    <cfRule type="cellIs" dxfId="521" priority="99" operator="equal">
      <formula>"Open"</formula>
    </cfRule>
  </conditionalFormatting>
  <conditionalFormatting sqref="L8">
    <cfRule type="cellIs" dxfId="520" priority="94" operator="equal">
      <formula>"Gesloten"</formula>
    </cfRule>
    <cfRule type="cellIs" dxfId="519" priority="95" operator="equal">
      <formula>"In behandeling"</formula>
    </cfRule>
    <cfRule type="cellIs" dxfId="518" priority="96" operator="equal">
      <formula>"Open"</formula>
    </cfRule>
  </conditionalFormatting>
  <conditionalFormatting sqref="L49">
    <cfRule type="cellIs" dxfId="517" priority="91" operator="equal">
      <formula>"Gesloten"</formula>
    </cfRule>
    <cfRule type="cellIs" dxfId="516" priority="92" operator="equal">
      <formula>"In behandeling"</formula>
    </cfRule>
    <cfRule type="cellIs" dxfId="515" priority="93" operator="equal">
      <formula>"Open"</formula>
    </cfRule>
  </conditionalFormatting>
  <conditionalFormatting sqref="L50">
    <cfRule type="cellIs" dxfId="514" priority="88" operator="equal">
      <formula>"Gesloten"</formula>
    </cfRule>
    <cfRule type="cellIs" dxfId="513" priority="89" operator="equal">
      <formula>"In behandeling"</formula>
    </cfRule>
    <cfRule type="cellIs" dxfId="512" priority="90" operator="equal">
      <formula>"Open"</formula>
    </cfRule>
  </conditionalFormatting>
  <conditionalFormatting sqref="L11">
    <cfRule type="cellIs" dxfId="511" priority="85" operator="equal">
      <formula>"Gesloten"</formula>
    </cfRule>
    <cfRule type="cellIs" dxfId="510" priority="86" operator="equal">
      <formula>"In behandeling"</formula>
    </cfRule>
    <cfRule type="cellIs" dxfId="509" priority="87" operator="equal">
      <formula>"Open"</formula>
    </cfRule>
  </conditionalFormatting>
  <conditionalFormatting sqref="L12">
    <cfRule type="cellIs" dxfId="508" priority="82" operator="equal">
      <formula>"Gesloten"</formula>
    </cfRule>
    <cfRule type="cellIs" dxfId="507" priority="83" operator="equal">
      <formula>"In behandeling"</formula>
    </cfRule>
    <cfRule type="cellIs" dxfId="506" priority="84" operator="equal">
      <formula>"Open"</formula>
    </cfRule>
  </conditionalFormatting>
  <conditionalFormatting sqref="L17">
    <cfRule type="cellIs" dxfId="505" priority="73" operator="equal">
      <formula>"Gesloten"</formula>
    </cfRule>
    <cfRule type="cellIs" dxfId="504" priority="74" operator="equal">
      <formula>"In behandeling"</formula>
    </cfRule>
    <cfRule type="cellIs" dxfId="503" priority="75" operator="equal">
      <formula>"Open"</formula>
    </cfRule>
  </conditionalFormatting>
  <conditionalFormatting sqref="F6">
    <cfRule type="containsBlanks" priority="71">
      <formula>LEN(TRIM(F6))=0</formula>
    </cfRule>
    <cfRule type="containsBlanks" priority="72">
      <formula>LEN(TRIM(F6))=0</formula>
    </cfRule>
  </conditionalFormatting>
  <conditionalFormatting sqref="F7">
    <cfRule type="containsBlanks" priority="69">
      <formula>LEN(TRIM(F7))=0</formula>
    </cfRule>
    <cfRule type="containsBlanks" priority="70">
      <formula>LEN(TRIM(F7))=0</formula>
    </cfRule>
  </conditionalFormatting>
  <conditionalFormatting sqref="F8">
    <cfRule type="containsBlanks" priority="67">
      <formula>LEN(TRIM(F8))=0</formula>
    </cfRule>
    <cfRule type="containsBlanks" priority="68">
      <formula>LEN(TRIM(F8))=0</formula>
    </cfRule>
  </conditionalFormatting>
  <conditionalFormatting sqref="F9">
    <cfRule type="containsBlanks" priority="65">
      <formula>LEN(TRIM(F9))=0</formula>
    </cfRule>
    <cfRule type="containsBlanks" priority="66">
      <formula>LEN(TRIM(F9))=0</formula>
    </cfRule>
  </conditionalFormatting>
  <conditionalFormatting sqref="L5">
    <cfRule type="cellIs" dxfId="502" priority="62" operator="equal">
      <formula>"Gesloten"</formula>
    </cfRule>
    <cfRule type="cellIs" dxfId="501" priority="63" operator="equal">
      <formula>"In behandeling"</formula>
    </cfRule>
    <cfRule type="cellIs" dxfId="500" priority="64" operator="equal">
      <formula>"Open"</formula>
    </cfRule>
  </conditionalFormatting>
  <conditionalFormatting sqref="L6">
    <cfRule type="cellIs" dxfId="499" priority="59" operator="equal">
      <formula>"Gesloten"</formula>
    </cfRule>
    <cfRule type="cellIs" dxfId="498" priority="60" operator="equal">
      <formula>"In behandeling"</formula>
    </cfRule>
    <cfRule type="cellIs" dxfId="497" priority="61" operator="equal">
      <formula>"Open"</formula>
    </cfRule>
  </conditionalFormatting>
  <conditionalFormatting sqref="L9">
    <cfRule type="cellIs" dxfId="496" priority="56" operator="equal">
      <formula>"Gesloten"</formula>
    </cfRule>
    <cfRule type="cellIs" dxfId="495" priority="57" operator="equal">
      <formula>"In behandeling"</formula>
    </cfRule>
    <cfRule type="cellIs" dxfId="494" priority="58" operator="equal">
      <formula>"Open"</formula>
    </cfRule>
  </conditionalFormatting>
  <conditionalFormatting sqref="H13">
    <cfRule type="cellIs" dxfId="493" priority="53" operator="equal">
      <formula>"Nee"</formula>
    </cfRule>
  </conditionalFormatting>
  <conditionalFormatting sqref="H13">
    <cfRule type="cellIs" dxfId="492" priority="50" operator="between">
      <formula>5</formula>
      <formula>8</formula>
    </cfRule>
    <cfRule type="cellIs" dxfId="491" priority="51" operator="between">
      <formula>0</formula>
      <formula>4</formula>
    </cfRule>
    <cfRule type="cellIs" dxfId="490" priority="52" operator="between">
      <formula>9</formula>
      <formula>25</formula>
    </cfRule>
  </conditionalFormatting>
  <conditionalFormatting sqref="L13">
    <cfRule type="cellIs" dxfId="489" priority="47" operator="equal">
      <formula>"Gesloten"</formula>
    </cfRule>
    <cfRule type="cellIs" dxfId="488" priority="48" operator="equal">
      <formula>"In behandeling"</formula>
    </cfRule>
    <cfRule type="cellIs" dxfId="487" priority="49" operator="equal">
      <formula>"Open"</formula>
    </cfRule>
  </conditionalFormatting>
  <conditionalFormatting sqref="F12">
    <cfRule type="containsBlanks" priority="23">
      <formula>LEN(TRIM(F12))=0</formula>
    </cfRule>
    <cfRule type="containsBlanks" priority="24">
      <formula>LEN(TRIM(F12))=0</formula>
    </cfRule>
  </conditionalFormatting>
  <conditionalFormatting sqref="H14">
    <cfRule type="cellIs" dxfId="486" priority="44" operator="equal">
      <formula>"Nee"</formula>
    </cfRule>
  </conditionalFormatting>
  <conditionalFormatting sqref="H14">
    <cfRule type="cellIs" dxfId="485" priority="41" operator="between">
      <formula>5</formula>
      <formula>8</formula>
    </cfRule>
    <cfRule type="cellIs" dxfId="484" priority="42" operator="between">
      <formula>0</formula>
      <formula>4</formula>
    </cfRule>
    <cfRule type="cellIs" dxfId="483" priority="43" operator="between">
      <formula>9</formula>
      <formula>25</formula>
    </cfRule>
  </conditionalFormatting>
  <conditionalFormatting sqref="L14">
    <cfRule type="cellIs" dxfId="482" priority="38" operator="equal">
      <formula>"Gesloten"</formula>
    </cfRule>
    <cfRule type="cellIs" dxfId="481" priority="39" operator="equal">
      <formula>"In behandeling"</formula>
    </cfRule>
    <cfRule type="cellIs" dxfId="480" priority="40" operator="equal">
      <formula>"Open"</formula>
    </cfRule>
  </conditionalFormatting>
  <conditionalFormatting sqref="H15">
    <cfRule type="cellIs" dxfId="479" priority="35" operator="equal">
      <formula>"Nee"</formula>
    </cfRule>
  </conditionalFormatting>
  <conditionalFormatting sqref="H15">
    <cfRule type="cellIs" dxfId="478" priority="32" operator="between">
      <formula>5</formula>
      <formula>8</formula>
    </cfRule>
    <cfRule type="cellIs" dxfId="477" priority="33" operator="between">
      <formula>0</formula>
      <formula>4</formula>
    </cfRule>
    <cfRule type="cellIs" dxfId="476" priority="34" operator="between">
      <formula>9</formula>
      <formula>25</formula>
    </cfRule>
  </conditionalFormatting>
  <conditionalFormatting sqref="L15">
    <cfRule type="cellIs" dxfId="475" priority="29" operator="equal">
      <formula>"Gesloten"</formula>
    </cfRule>
    <cfRule type="cellIs" dxfId="474" priority="30" operator="equal">
      <formula>"In behandeling"</formula>
    </cfRule>
    <cfRule type="cellIs" dxfId="473" priority="31" operator="equal">
      <formula>"Open"</formula>
    </cfRule>
  </conditionalFormatting>
  <conditionalFormatting sqref="F13">
    <cfRule type="containsBlanks" priority="21">
      <formula>LEN(TRIM(F13))=0</formula>
    </cfRule>
    <cfRule type="containsBlanks" priority="22">
      <formula>LEN(TRIM(F13))=0</formula>
    </cfRule>
  </conditionalFormatting>
  <conditionalFormatting sqref="F14">
    <cfRule type="containsBlanks" priority="19">
      <formula>LEN(TRIM(F14))=0</formula>
    </cfRule>
    <cfRule type="containsBlanks" priority="20">
      <formula>LEN(TRIM(F14))=0</formula>
    </cfRule>
  </conditionalFormatting>
  <conditionalFormatting sqref="F15">
    <cfRule type="containsBlanks" priority="17">
      <formula>LEN(TRIM(F15))=0</formula>
    </cfRule>
    <cfRule type="containsBlanks" priority="18">
      <formula>LEN(TRIM(F15))=0</formula>
    </cfRule>
  </conditionalFormatting>
  <conditionalFormatting sqref="F17">
    <cfRule type="containsBlanks" priority="15">
      <formula>LEN(TRIM(F17))=0</formula>
    </cfRule>
    <cfRule type="containsBlanks" priority="16">
      <formula>LEN(TRIM(F17))=0</formula>
    </cfRule>
  </conditionalFormatting>
  <conditionalFormatting sqref="F19">
    <cfRule type="containsBlanks" priority="13">
      <formula>LEN(TRIM(F19))=0</formula>
    </cfRule>
    <cfRule type="containsBlanks" priority="14">
      <formula>LEN(TRIM(F19))=0</formula>
    </cfRule>
  </conditionalFormatting>
  <conditionalFormatting sqref="L19">
    <cfRule type="cellIs" dxfId="472" priority="10" operator="equal">
      <formula>"Gesloten"</formula>
    </cfRule>
    <cfRule type="cellIs" dxfId="471" priority="11" operator="equal">
      <formula>"In behandeling"</formula>
    </cfRule>
    <cfRule type="cellIs" dxfId="470" priority="12" operator="equal">
      <formula>"Open"</formula>
    </cfRule>
  </conditionalFormatting>
  <conditionalFormatting sqref="L20">
    <cfRule type="cellIs" dxfId="469" priority="7" operator="equal">
      <formula>"Gesloten"</formula>
    </cfRule>
    <cfRule type="cellIs" dxfId="468" priority="8" operator="equal">
      <formula>"In behandeling"</formula>
    </cfRule>
    <cfRule type="cellIs" dxfId="467" priority="9" operator="equal">
      <formula>"Open"</formula>
    </cfRule>
  </conditionalFormatting>
  <conditionalFormatting sqref="L21">
    <cfRule type="cellIs" dxfId="466" priority="4" operator="equal">
      <formula>"Gesloten"</formula>
    </cfRule>
    <cfRule type="cellIs" dxfId="465" priority="5" operator="equal">
      <formula>"In behandeling"</formula>
    </cfRule>
    <cfRule type="cellIs" dxfId="464" priority="6" operator="equal">
      <formula>"Open"</formula>
    </cfRule>
  </conditionalFormatting>
  <conditionalFormatting sqref="L22">
    <cfRule type="cellIs" dxfId="463" priority="1" operator="equal">
      <formula>"Gesloten"</formula>
    </cfRule>
    <cfRule type="cellIs" dxfId="462" priority="2" operator="equal">
      <formula>"In behandeling"</formula>
    </cfRule>
    <cfRule type="cellIs" dxfId="461" priority="3" operator="equal">
      <formula>"Open"</formula>
    </cfRule>
  </conditionalFormatting>
  <dataValidations xWindow="918" yWindow="559" count="3">
    <dataValidation type="list" allowBlank="1" showInputMessage="1" showErrorMessage="1" sqref="L37:L38 L35 L31 L45:L50 L40:L43 L33 L29 L24:L27 L11:L15 L5:L9 L17 L52:L55 L19:L22" xr:uid="{00000000-0002-0000-0600-000000000000}">
      <formula1>"Open,In behandeling,Gesloten"</formula1>
    </dataValidation>
    <dataValidation type="list" allowBlank="1" showInputMessage="1" showErrorMessage="1" promptTitle="Kans" prompt="1 Verwaarloosbaar_x000a_2 Onwaarschijnlijk_x000a_3 Mogelijk_x000a_4 Waarschijnlijk_x000a_5 Vrijwel zeker" sqref="F37:F38 F33 F35 F31 F52:F55 F45:F50 F40:F43 F29 F24:F27 F5:F9 F17 F11:F15 F19:F22" xr:uid="{00000000-0002-0000-0600-000001000000}">
      <formula1>"-,1,2,3,4,5"</formula1>
    </dataValidation>
    <dataValidation type="list" allowBlank="1" showInputMessage="1" showErrorMessage="1" promptTitle="Effect" prompt="0 Verwaarloosbaar_x000a_1 Gering_x000a_2 Matig_x000a_3 Ernstig_x000a_4 Zeer ernstig_x000a_5 Ramp" sqref="G37:G38 G33 G35 G31 G52:G55 G45:G50 G40:G43 G29 G24:G27 G5:G9 G17 G11:G15 G19:G22" xr:uid="{00000000-0002-0000-0600-000002000000}">
      <formula1>"-,0,1,2,3,4,5"</formula1>
    </dataValidation>
  </dataValidations>
  <printOptions horizontalCentered="1" verticalCentered="1"/>
  <pageMargins left="0.70866141732283472" right="0.70866141732283472" top="0.74803149606299213" bottom="0.74803149606299213" header="0.31496062992125984" footer="0.31496062992125984"/>
  <pageSetup scale="37" fitToHeight="0" orientation="landscape" r:id="rId1"/>
  <rowBreaks count="2" manualBreakCount="2">
    <brk id="17" max="12" man="1"/>
    <brk id="48" max="12" man="1"/>
  </rowBreaks>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499984740745262"/>
    <pageSetUpPr fitToPage="1"/>
  </sheetPr>
  <dimension ref="A1:M159"/>
  <sheetViews>
    <sheetView view="pageBreakPreview" zoomScale="55" zoomScaleNormal="85" zoomScaleSheetLayoutView="55" workbookViewId="0">
      <pane ySplit="3" topLeftCell="A4" activePane="bottomLeft" state="frozen"/>
      <selection pane="bottomLeft" activeCell="A5" sqref="A5"/>
    </sheetView>
  </sheetViews>
  <sheetFormatPr defaultRowHeight="15" x14ac:dyDescent="0.25"/>
  <cols>
    <col min="1" max="1" width="14.140625" bestFit="1" customWidth="1"/>
    <col min="2" max="2" width="59.140625" bestFit="1" customWidth="1"/>
    <col min="3" max="3" width="34.42578125" bestFit="1" customWidth="1"/>
    <col min="4" max="4" width="32.140625" bestFit="1" customWidth="1"/>
    <col min="5" max="5" width="45.140625" style="6" customWidth="1"/>
    <col min="6" max="8" width="10.7109375" bestFit="1" customWidth="1"/>
    <col min="9" max="9" width="31.5703125" style="2" customWidth="1"/>
    <col min="10" max="10" width="25.7109375" style="1" customWidth="1"/>
    <col min="11" max="11" width="13.5703125" style="3" customWidth="1"/>
    <col min="12" max="12" width="13.5703125" style="1" customWidth="1"/>
    <col min="13" max="13" width="36.85546875" style="2" customWidth="1"/>
  </cols>
  <sheetData>
    <row r="1" spans="1:13" ht="99.95" customHeight="1" x14ac:dyDescent="0.25"/>
    <row r="2" spans="1:13" ht="99.95" customHeight="1" thickBot="1" x14ac:dyDescent="0.3">
      <c r="A2" s="90" t="s">
        <v>726</v>
      </c>
      <c r="B2" s="90"/>
      <c r="C2" s="90"/>
      <c r="D2" s="90"/>
      <c r="E2" s="90"/>
      <c r="F2" s="90"/>
      <c r="G2" s="90"/>
      <c r="H2" s="90"/>
      <c r="I2" s="90"/>
      <c r="J2" s="90"/>
      <c r="K2" s="90"/>
      <c r="L2" s="90"/>
      <c r="M2" s="90"/>
    </row>
    <row r="3" spans="1:13" ht="30" customHeight="1" thickBot="1" x14ac:dyDescent="0.3">
      <c r="A3" s="44" t="s">
        <v>3</v>
      </c>
      <c r="B3" s="45" t="s">
        <v>36</v>
      </c>
      <c r="C3" s="45" t="s">
        <v>0</v>
      </c>
      <c r="D3" s="45" t="s">
        <v>582</v>
      </c>
      <c r="E3" s="45" t="s">
        <v>2</v>
      </c>
      <c r="F3" s="45" t="s">
        <v>578</v>
      </c>
      <c r="G3" s="45" t="s">
        <v>579</v>
      </c>
      <c r="H3" s="45" t="s">
        <v>580</v>
      </c>
      <c r="I3" s="45" t="s">
        <v>703</v>
      </c>
      <c r="J3" s="45" t="s">
        <v>583</v>
      </c>
      <c r="K3" s="46" t="s">
        <v>6</v>
      </c>
      <c r="L3" s="45" t="s">
        <v>5</v>
      </c>
      <c r="M3" s="47" t="s">
        <v>584</v>
      </c>
    </row>
    <row r="4" spans="1:13" ht="15.75" thickBot="1" x14ac:dyDescent="0.3">
      <c r="A4" s="32" t="s">
        <v>365</v>
      </c>
      <c r="B4" s="22" t="s">
        <v>366</v>
      </c>
      <c r="C4" s="23"/>
      <c r="D4" s="23"/>
      <c r="E4" s="58"/>
      <c r="F4" s="23"/>
      <c r="G4" s="23"/>
      <c r="H4" s="23"/>
      <c r="I4" s="23"/>
      <c r="J4" s="23"/>
      <c r="K4" s="23"/>
      <c r="L4" s="23"/>
      <c r="M4" s="34"/>
    </row>
    <row r="5" spans="1:13" ht="90.75" thickBot="1" x14ac:dyDescent="0.3">
      <c r="A5" s="35" t="s">
        <v>367</v>
      </c>
      <c r="B5" s="14" t="s">
        <v>617</v>
      </c>
      <c r="C5" s="39"/>
      <c r="D5" s="15"/>
      <c r="E5" s="56"/>
      <c r="F5" s="16"/>
      <c r="G5" s="17"/>
      <c r="H5" s="15">
        <f>Tabel21011121314[[#This Row],[Kans]]*Tabel21011121314[[#This Row],[Effect]]</f>
        <v>0</v>
      </c>
      <c r="I5" s="14"/>
      <c r="J5" s="15"/>
      <c r="K5" s="18"/>
      <c r="L5" s="15"/>
      <c r="M5" s="36"/>
    </row>
    <row r="6" spans="1:13" ht="135.75" thickBot="1" x14ac:dyDescent="0.3">
      <c r="A6" s="35" t="s">
        <v>368</v>
      </c>
      <c r="B6" s="14" t="s">
        <v>618</v>
      </c>
      <c r="C6" s="39"/>
      <c r="D6" s="15"/>
      <c r="E6" s="56"/>
      <c r="F6" s="16"/>
      <c r="G6" s="17"/>
      <c r="H6" s="15">
        <f>Tabel21011121314[[#This Row],[Kans]]*Tabel21011121314[[#This Row],[Effect]]</f>
        <v>0</v>
      </c>
      <c r="I6" s="14"/>
      <c r="J6" s="15"/>
      <c r="K6" s="18"/>
      <c r="L6" s="15"/>
      <c r="M6" s="36"/>
    </row>
    <row r="7" spans="1:13" ht="105.75" thickBot="1" x14ac:dyDescent="0.3">
      <c r="A7" s="35" t="s">
        <v>369</v>
      </c>
      <c r="B7" s="14" t="s">
        <v>619</v>
      </c>
      <c r="C7" s="39"/>
      <c r="D7" s="15"/>
      <c r="E7" s="56"/>
      <c r="F7" s="16"/>
      <c r="G7" s="17"/>
      <c r="H7" s="15">
        <f>Tabel21011121314[[#This Row],[Kans]]*Tabel21011121314[[#This Row],[Effect]]</f>
        <v>0</v>
      </c>
      <c r="I7" s="14"/>
      <c r="J7" s="15"/>
      <c r="K7" s="18"/>
      <c r="L7" s="15"/>
      <c r="M7" s="36"/>
    </row>
    <row r="8" spans="1:13" ht="60.75" thickBot="1" x14ac:dyDescent="0.3">
      <c r="A8" s="35" t="s">
        <v>370</v>
      </c>
      <c r="B8" s="14" t="s">
        <v>620</v>
      </c>
      <c r="C8" s="39"/>
      <c r="D8" s="15"/>
      <c r="E8" s="56"/>
      <c r="F8" s="16"/>
      <c r="G8" s="17"/>
      <c r="H8" s="15">
        <f>Tabel21011121314[[#This Row],[Kans]]*Tabel21011121314[[#This Row],[Effect]]</f>
        <v>0</v>
      </c>
      <c r="I8" s="14"/>
      <c r="J8" s="15"/>
      <c r="K8" s="18"/>
      <c r="L8" s="15"/>
      <c r="M8" s="36"/>
    </row>
    <row r="9" spans="1:13" ht="105.75" thickBot="1" x14ac:dyDescent="0.3">
      <c r="A9" s="35" t="s">
        <v>371</v>
      </c>
      <c r="B9" s="14" t="s">
        <v>621</v>
      </c>
      <c r="C9" s="39"/>
      <c r="D9" s="15"/>
      <c r="E9" s="56"/>
      <c r="F9" s="16"/>
      <c r="G9" s="17"/>
      <c r="H9" s="15">
        <f>Tabel21011121314[[#This Row],[Kans]]*Tabel21011121314[[#This Row],[Effect]]</f>
        <v>0</v>
      </c>
      <c r="I9" s="14"/>
      <c r="J9" s="15"/>
      <c r="K9" s="18"/>
      <c r="L9" s="15"/>
      <c r="M9" s="36"/>
    </row>
    <row r="10" spans="1:13" ht="75.75" collapsed="1" thickBot="1" x14ac:dyDescent="0.3">
      <c r="A10" s="35" t="s">
        <v>372</v>
      </c>
      <c r="B10" s="14" t="s">
        <v>622</v>
      </c>
      <c r="C10" s="39"/>
      <c r="D10" s="15"/>
      <c r="E10" s="56"/>
      <c r="F10" s="16"/>
      <c r="G10" s="17"/>
      <c r="H10" s="15">
        <f>Tabel21011121314[[#This Row],[Kans]]*Tabel21011121314[[#This Row],[Effect]]</f>
        <v>0</v>
      </c>
      <c r="I10" s="14"/>
      <c r="J10" s="15"/>
      <c r="K10" s="18"/>
      <c r="L10" s="15"/>
      <c r="M10" s="36"/>
    </row>
    <row r="11" spans="1:13" ht="135.75" thickBot="1" x14ac:dyDescent="0.3">
      <c r="A11" s="35" t="s">
        <v>373</v>
      </c>
      <c r="B11" s="14" t="s">
        <v>623</v>
      </c>
      <c r="C11" s="39"/>
      <c r="D11" s="15"/>
      <c r="E11" s="56"/>
      <c r="F11" s="16"/>
      <c r="G11" s="17"/>
      <c r="H11" s="15">
        <f>Tabel21011121314[[#This Row],[Kans]]*Tabel21011121314[[#This Row],[Effect]]</f>
        <v>0</v>
      </c>
      <c r="I11" s="14"/>
      <c r="J11" s="15"/>
      <c r="K11" s="18"/>
      <c r="L11" s="15"/>
      <c r="M11" s="36"/>
    </row>
    <row r="12" spans="1:13" ht="105.75" thickBot="1" x14ac:dyDescent="0.3">
      <c r="A12" s="35" t="s">
        <v>374</v>
      </c>
      <c r="B12" s="14" t="s">
        <v>624</v>
      </c>
      <c r="C12" s="39"/>
      <c r="D12" s="15"/>
      <c r="E12" s="56"/>
      <c r="F12" s="16"/>
      <c r="G12" s="17"/>
      <c r="H12" s="15">
        <f>Tabel21011121314[[#This Row],[Kans]]*Tabel21011121314[[#This Row],[Effect]]</f>
        <v>0</v>
      </c>
      <c r="I12" s="14"/>
      <c r="J12" s="15"/>
      <c r="K12" s="18"/>
      <c r="L12" s="15"/>
      <c r="M12" s="36"/>
    </row>
    <row r="13" spans="1:13" ht="105.75" thickBot="1" x14ac:dyDescent="0.3">
      <c r="A13" s="35" t="s">
        <v>375</v>
      </c>
      <c r="B13" s="14" t="s">
        <v>625</v>
      </c>
      <c r="C13" s="39"/>
      <c r="D13" s="15"/>
      <c r="E13" s="56"/>
      <c r="F13" s="16"/>
      <c r="G13" s="17"/>
      <c r="H13" s="15">
        <f>Tabel21011121314[[#This Row],[Kans]]*Tabel21011121314[[#This Row],[Effect]]</f>
        <v>0</v>
      </c>
      <c r="I13" s="14"/>
      <c r="J13" s="15"/>
      <c r="K13" s="18"/>
      <c r="L13" s="15"/>
      <c r="M13" s="36"/>
    </row>
    <row r="14" spans="1:13" ht="120.75" thickBot="1" x14ac:dyDescent="0.3">
      <c r="A14" s="35" t="s">
        <v>376</v>
      </c>
      <c r="B14" s="14" t="s">
        <v>626</v>
      </c>
      <c r="C14" s="39"/>
      <c r="D14" s="15"/>
      <c r="E14" s="56"/>
      <c r="F14" s="16"/>
      <c r="G14" s="17"/>
      <c r="H14" s="15">
        <f>Tabel21011121314[[#This Row],[Kans]]*Tabel21011121314[[#This Row],[Effect]]</f>
        <v>0</v>
      </c>
      <c r="I14" s="14"/>
      <c r="J14" s="15"/>
      <c r="K14" s="18"/>
      <c r="L14" s="15"/>
      <c r="M14" s="36"/>
    </row>
    <row r="15" spans="1:13" ht="120.75" thickBot="1" x14ac:dyDescent="0.3">
      <c r="A15" s="35" t="s">
        <v>377</v>
      </c>
      <c r="B15" s="14" t="s">
        <v>627</v>
      </c>
      <c r="C15" s="39"/>
      <c r="D15" s="15"/>
      <c r="E15" s="56"/>
      <c r="F15" s="16"/>
      <c r="G15" s="17"/>
      <c r="H15" s="15">
        <f>Tabel21011121314[[#This Row],[Kans]]*Tabel21011121314[[#This Row],[Effect]]</f>
        <v>0</v>
      </c>
      <c r="I15" s="14"/>
      <c r="J15" s="15"/>
      <c r="K15" s="18"/>
      <c r="L15" s="15"/>
      <c r="M15" s="36"/>
    </row>
    <row r="16" spans="1:13" ht="120.75" collapsed="1" thickBot="1" x14ac:dyDescent="0.3">
      <c r="A16" s="35" t="s">
        <v>378</v>
      </c>
      <c r="B16" s="14" t="s">
        <v>628</v>
      </c>
      <c r="C16" s="39"/>
      <c r="D16" s="15"/>
      <c r="E16" s="56"/>
      <c r="F16" s="16"/>
      <c r="G16" s="17"/>
      <c r="H16" s="15">
        <f>Tabel21011121314[[#This Row],[Kans]]*Tabel21011121314[[#This Row],[Effect]]</f>
        <v>0</v>
      </c>
      <c r="I16" s="14"/>
      <c r="J16" s="15"/>
      <c r="K16" s="18"/>
      <c r="L16" s="15"/>
      <c r="M16" s="36"/>
    </row>
    <row r="17" spans="1:13" ht="120.75" thickBot="1" x14ac:dyDescent="0.3">
      <c r="A17" s="35" t="s">
        <v>379</v>
      </c>
      <c r="B17" s="14" t="s">
        <v>629</v>
      </c>
      <c r="C17" s="39"/>
      <c r="D17" s="15"/>
      <c r="E17" s="56"/>
      <c r="F17" s="16"/>
      <c r="G17" s="17"/>
      <c r="H17" s="15">
        <f>Tabel21011121314[[#This Row],[Kans]]*Tabel21011121314[[#This Row],[Effect]]</f>
        <v>0</v>
      </c>
      <c r="I17" s="14"/>
      <c r="J17" s="15"/>
      <c r="K17" s="18"/>
      <c r="L17" s="15"/>
      <c r="M17" s="36"/>
    </row>
    <row r="18" spans="1:13" ht="15.75" thickBot="1" x14ac:dyDescent="0.3">
      <c r="A18" s="32" t="s">
        <v>380</v>
      </c>
      <c r="B18" s="22" t="s">
        <v>381</v>
      </c>
      <c r="C18" s="23"/>
      <c r="D18" s="23"/>
      <c r="E18" s="58"/>
      <c r="F18" s="23"/>
      <c r="G18" s="23"/>
      <c r="H18" s="23"/>
      <c r="I18" s="23"/>
      <c r="J18" s="23"/>
      <c r="K18" s="23"/>
      <c r="L18" s="23"/>
      <c r="M18" s="34"/>
    </row>
    <row r="19" spans="1:13" ht="15.75" thickBot="1" x14ac:dyDescent="0.3">
      <c r="A19" s="48" t="s">
        <v>382</v>
      </c>
      <c r="B19" s="26" t="s">
        <v>383</v>
      </c>
      <c r="C19" s="27"/>
      <c r="D19" s="27"/>
      <c r="E19" s="59"/>
      <c r="F19" s="27"/>
      <c r="G19" s="27"/>
      <c r="H19" s="27"/>
      <c r="I19" s="27"/>
      <c r="J19" s="27"/>
      <c r="K19" s="27"/>
      <c r="L19" s="27"/>
      <c r="M19" s="49"/>
    </row>
    <row r="20" spans="1:13" ht="15.75" thickBot="1" x14ac:dyDescent="0.3">
      <c r="A20" s="50" t="s">
        <v>384</v>
      </c>
      <c r="B20" s="51" t="s">
        <v>385</v>
      </c>
      <c r="C20" s="52"/>
      <c r="D20" s="52"/>
      <c r="E20" s="60"/>
      <c r="F20" s="52"/>
      <c r="G20" s="52"/>
      <c r="H20" s="52"/>
      <c r="I20" s="52"/>
      <c r="J20" s="52"/>
      <c r="K20" s="52"/>
      <c r="L20" s="52"/>
      <c r="M20" s="53"/>
    </row>
    <row r="21" spans="1:13" ht="120.75" thickBot="1" x14ac:dyDescent="0.3">
      <c r="A21" s="35" t="s">
        <v>386</v>
      </c>
      <c r="B21" s="14" t="s">
        <v>630</v>
      </c>
      <c r="C21" s="15"/>
      <c r="D21" s="15"/>
      <c r="E21" s="56"/>
      <c r="F21" s="16"/>
      <c r="G21" s="17"/>
      <c r="H21" s="15">
        <f>Tabel21011121314[[#This Row],[Kans]]*Tabel21011121314[[#This Row],[Effect]]</f>
        <v>0</v>
      </c>
      <c r="I21" s="14"/>
      <c r="J21" s="73"/>
      <c r="K21" s="18"/>
      <c r="L21" s="15"/>
      <c r="M21" s="36"/>
    </row>
    <row r="22" spans="1:13" ht="105.75" thickBot="1" x14ac:dyDescent="0.3">
      <c r="A22" s="35" t="s">
        <v>387</v>
      </c>
      <c r="B22" s="14" t="s">
        <v>631</v>
      </c>
      <c r="C22" s="15"/>
      <c r="D22" s="15"/>
      <c r="E22" s="56"/>
      <c r="F22" s="16"/>
      <c r="G22" s="17"/>
      <c r="H22" s="15">
        <f>Tabel21011121314[[#This Row],[Kans]]*Tabel21011121314[[#This Row],[Effect]]</f>
        <v>0</v>
      </c>
      <c r="I22" s="14"/>
      <c r="J22" s="73"/>
      <c r="K22" s="18"/>
      <c r="L22" s="15"/>
      <c r="M22" s="36"/>
    </row>
    <row r="23" spans="1:13" ht="120.75" collapsed="1" thickBot="1" x14ac:dyDescent="0.3">
      <c r="A23" s="35" t="s">
        <v>388</v>
      </c>
      <c r="B23" s="14" t="s">
        <v>632</v>
      </c>
      <c r="C23" s="15"/>
      <c r="D23" s="15"/>
      <c r="E23" s="56"/>
      <c r="F23" s="16"/>
      <c r="G23" s="17"/>
      <c r="H23" s="15">
        <f>Tabel21011121314[[#This Row],[Kans]]*Tabel21011121314[[#This Row],[Effect]]</f>
        <v>0</v>
      </c>
      <c r="I23" s="14"/>
      <c r="J23" s="73"/>
      <c r="K23" s="18"/>
      <c r="L23" s="15"/>
      <c r="M23" s="36"/>
    </row>
    <row r="24" spans="1:13" ht="165.75" thickBot="1" x14ac:dyDescent="0.3">
      <c r="A24" s="35" t="s">
        <v>389</v>
      </c>
      <c r="B24" s="14" t="s">
        <v>633</v>
      </c>
      <c r="C24" s="15"/>
      <c r="D24" s="15"/>
      <c r="E24" s="56"/>
      <c r="F24" s="16"/>
      <c r="G24" s="17"/>
      <c r="H24" s="15">
        <f>Tabel21011121314[[#This Row],[Kans]]*Tabel21011121314[[#This Row],[Effect]]</f>
        <v>0</v>
      </c>
      <c r="I24" s="14"/>
      <c r="J24" s="73"/>
      <c r="K24" s="18"/>
      <c r="L24" s="15"/>
      <c r="M24" s="36"/>
    </row>
    <row r="25" spans="1:13" ht="105.75" thickBot="1" x14ac:dyDescent="0.3">
      <c r="A25" s="35" t="s">
        <v>390</v>
      </c>
      <c r="B25" s="14" t="s">
        <v>619</v>
      </c>
      <c r="C25" s="15"/>
      <c r="D25" s="15"/>
      <c r="E25" s="56"/>
      <c r="F25" s="16"/>
      <c r="G25" s="17"/>
      <c r="H25" s="15">
        <f>Tabel21011121314[[#This Row],[Kans]]*Tabel21011121314[[#This Row],[Effect]]</f>
        <v>0</v>
      </c>
      <c r="I25" s="14"/>
      <c r="J25" s="73"/>
      <c r="K25" s="18"/>
      <c r="L25" s="15"/>
      <c r="M25" s="36"/>
    </row>
    <row r="26" spans="1:13" ht="105.75" thickBot="1" x14ac:dyDescent="0.3">
      <c r="A26" s="35" t="s">
        <v>391</v>
      </c>
      <c r="B26" s="14" t="s">
        <v>634</v>
      </c>
      <c r="C26" s="15"/>
      <c r="D26" s="15"/>
      <c r="E26" s="56"/>
      <c r="F26" s="16"/>
      <c r="G26" s="17"/>
      <c r="H26" s="15">
        <f>Tabel21011121314[[#This Row],[Kans]]*Tabel21011121314[[#This Row],[Effect]]</f>
        <v>0</v>
      </c>
      <c r="I26" s="14"/>
      <c r="J26" s="15"/>
      <c r="K26" s="18"/>
      <c r="L26" s="15"/>
      <c r="M26" s="36"/>
    </row>
    <row r="27" spans="1:13" ht="105.75" thickBot="1" x14ac:dyDescent="0.3">
      <c r="A27" s="35" t="s">
        <v>392</v>
      </c>
      <c r="B27" s="14" t="s">
        <v>635</v>
      </c>
      <c r="C27" s="15"/>
      <c r="D27" s="15"/>
      <c r="E27" s="56"/>
      <c r="F27" s="16"/>
      <c r="G27" s="17"/>
      <c r="H27" s="15">
        <f>Tabel21011121314[[#This Row],[Kans]]*Tabel21011121314[[#This Row],[Effect]]</f>
        <v>0</v>
      </c>
      <c r="I27" s="14"/>
      <c r="J27" s="15"/>
      <c r="K27" s="18"/>
      <c r="L27" s="15"/>
      <c r="M27" s="36"/>
    </row>
    <row r="28" spans="1:13" ht="105.75" collapsed="1" thickBot="1" x14ac:dyDescent="0.3">
      <c r="A28" s="35" t="s">
        <v>393</v>
      </c>
      <c r="B28" s="14" t="s">
        <v>625</v>
      </c>
      <c r="C28" s="15"/>
      <c r="D28" s="15"/>
      <c r="E28" s="56"/>
      <c r="F28" s="16"/>
      <c r="G28" s="17"/>
      <c r="H28" s="15">
        <f>Tabel21011121314[[#This Row],[Kans]]*Tabel21011121314[[#This Row],[Effect]]</f>
        <v>0</v>
      </c>
      <c r="I28" s="14"/>
      <c r="J28" s="15"/>
      <c r="K28" s="18"/>
      <c r="L28" s="15"/>
      <c r="M28" s="36"/>
    </row>
    <row r="29" spans="1:13" ht="180.75" thickBot="1" x14ac:dyDescent="0.3">
      <c r="A29" s="35" t="s">
        <v>394</v>
      </c>
      <c r="B29" s="14" t="s">
        <v>727</v>
      </c>
      <c r="C29" s="15"/>
      <c r="D29" s="15"/>
      <c r="E29" s="56"/>
      <c r="F29" s="16"/>
      <c r="G29" s="17"/>
      <c r="H29" s="15">
        <f>Tabel21011121314[[#This Row],[Kans]]*Tabel21011121314[[#This Row],[Effect]]</f>
        <v>0</v>
      </c>
      <c r="I29" s="14"/>
      <c r="J29" s="73"/>
      <c r="K29" s="18"/>
      <c r="L29" s="15"/>
      <c r="M29" s="36"/>
    </row>
    <row r="30" spans="1:13" ht="15.75" collapsed="1" thickBot="1" x14ac:dyDescent="0.3">
      <c r="A30" s="50" t="s">
        <v>395</v>
      </c>
      <c r="B30" s="51" t="s">
        <v>436</v>
      </c>
      <c r="C30" s="52"/>
      <c r="D30" s="52"/>
      <c r="E30" s="60"/>
      <c r="F30" s="52"/>
      <c r="G30" s="52"/>
      <c r="H30" s="52"/>
      <c r="I30" s="52"/>
      <c r="J30" s="52"/>
      <c r="K30" s="52"/>
      <c r="L30" s="52"/>
      <c r="M30" s="53"/>
    </row>
    <row r="31" spans="1:13" ht="150.75" thickBot="1" x14ac:dyDescent="0.3">
      <c r="A31" s="35" t="s">
        <v>396</v>
      </c>
      <c r="B31" s="14" t="s">
        <v>636</v>
      </c>
      <c r="C31" s="15"/>
      <c r="D31" s="15"/>
      <c r="E31" s="56"/>
      <c r="F31" s="16"/>
      <c r="G31" s="17"/>
      <c r="H31" s="15">
        <f>Tabel21011121314[[#This Row],[Kans]]*Tabel21011121314[[#This Row],[Effect]]</f>
        <v>0</v>
      </c>
      <c r="I31" s="14"/>
      <c r="J31" s="73"/>
      <c r="K31" s="18"/>
      <c r="L31" s="15"/>
      <c r="M31" s="36"/>
    </row>
    <row r="32" spans="1:13" ht="60.75" collapsed="1" thickBot="1" x14ac:dyDescent="0.3">
      <c r="A32" s="35" t="s">
        <v>397</v>
      </c>
      <c r="B32" s="14" t="s">
        <v>620</v>
      </c>
      <c r="C32" s="15"/>
      <c r="D32" s="15"/>
      <c r="E32" s="56"/>
      <c r="F32" s="16"/>
      <c r="G32" s="17"/>
      <c r="H32" s="15">
        <f>Tabel21011121314[[#This Row],[Kans]]*Tabel21011121314[[#This Row],[Effect]]</f>
        <v>0</v>
      </c>
      <c r="I32" s="14"/>
      <c r="J32" s="73"/>
      <c r="K32" s="18"/>
      <c r="L32" s="15"/>
      <c r="M32" s="36"/>
    </row>
    <row r="33" spans="1:13" ht="15.75" thickBot="1" x14ac:dyDescent="0.3">
      <c r="A33" s="50" t="s">
        <v>398</v>
      </c>
      <c r="B33" s="51" t="s">
        <v>437</v>
      </c>
      <c r="C33" s="52"/>
      <c r="D33" s="52"/>
      <c r="E33" s="60"/>
      <c r="F33" s="52"/>
      <c r="G33" s="52"/>
      <c r="H33" s="52"/>
      <c r="I33" s="52"/>
      <c r="J33" s="52"/>
      <c r="K33" s="52"/>
      <c r="L33" s="52"/>
      <c r="M33" s="53"/>
    </row>
    <row r="34" spans="1:13" ht="150.75" collapsed="1" thickBot="1" x14ac:dyDescent="0.3">
      <c r="A34" s="35" t="s">
        <v>399</v>
      </c>
      <c r="B34" s="14" t="s">
        <v>637</v>
      </c>
      <c r="C34" s="15"/>
      <c r="D34" s="15"/>
      <c r="E34" s="56"/>
      <c r="F34" s="16"/>
      <c r="G34" s="17"/>
      <c r="H34" s="15">
        <f>Tabel21011121314[[#This Row],[Kans]]*Tabel21011121314[[#This Row],[Effect]]</f>
        <v>0</v>
      </c>
      <c r="I34" s="14"/>
      <c r="J34" s="54"/>
      <c r="K34" s="18"/>
      <c r="L34" s="15"/>
      <c r="M34" s="36"/>
    </row>
    <row r="35" spans="1:13" ht="165.75" thickBot="1" x14ac:dyDescent="0.3">
      <c r="A35" s="35" t="s">
        <v>400</v>
      </c>
      <c r="B35" s="14" t="s">
        <v>638</v>
      </c>
      <c r="C35" s="15"/>
      <c r="D35" s="15"/>
      <c r="E35" s="56"/>
      <c r="F35" s="16"/>
      <c r="G35" s="17"/>
      <c r="H35" s="15">
        <f>Tabel21011121314[[#This Row],[Kans]]*Tabel21011121314[[#This Row],[Effect]]</f>
        <v>0</v>
      </c>
      <c r="I35" s="14"/>
      <c r="J35" s="73"/>
      <c r="K35" s="18"/>
      <c r="L35" s="15"/>
      <c r="M35" s="36"/>
    </row>
    <row r="36" spans="1:13" ht="180.75" collapsed="1" thickBot="1" x14ac:dyDescent="0.3">
      <c r="A36" s="35" t="s">
        <v>401</v>
      </c>
      <c r="B36" s="14" t="s">
        <v>639</v>
      </c>
      <c r="C36" s="15"/>
      <c r="D36" s="15"/>
      <c r="E36" s="56"/>
      <c r="F36" s="16"/>
      <c r="G36" s="17"/>
      <c r="H36" s="15">
        <f>Tabel21011121314[[#This Row],[Kans]]*Tabel21011121314[[#This Row],[Effect]]</f>
        <v>0</v>
      </c>
      <c r="I36" s="14"/>
      <c r="J36" s="73"/>
      <c r="K36" s="18"/>
      <c r="L36" s="15"/>
      <c r="M36" s="36"/>
    </row>
    <row r="37" spans="1:13" ht="165.75" thickBot="1" x14ac:dyDescent="0.3">
      <c r="A37" s="35" t="s">
        <v>402</v>
      </c>
      <c r="B37" s="14" t="s">
        <v>640</v>
      </c>
      <c r="C37" s="15"/>
      <c r="D37" s="15"/>
      <c r="E37" s="56"/>
      <c r="F37" s="16"/>
      <c r="G37" s="17"/>
      <c r="H37" s="15">
        <f>Tabel21011121314[[#This Row],[Kans]]*Tabel21011121314[[#This Row],[Effect]]</f>
        <v>0</v>
      </c>
      <c r="I37" s="14"/>
      <c r="J37" s="73"/>
      <c r="K37" s="18"/>
      <c r="L37" s="15"/>
      <c r="M37" s="36"/>
    </row>
    <row r="38" spans="1:13" ht="120.75" thickBot="1" x14ac:dyDescent="0.3">
      <c r="A38" s="35" t="s">
        <v>403</v>
      </c>
      <c r="B38" s="14" t="s">
        <v>641</v>
      </c>
      <c r="C38" s="15"/>
      <c r="D38" s="15"/>
      <c r="E38" s="56"/>
      <c r="F38" s="16"/>
      <c r="G38" s="17"/>
      <c r="H38" s="15">
        <f>Tabel21011121314[[#This Row],[Kans]]*Tabel21011121314[[#This Row],[Effect]]</f>
        <v>0</v>
      </c>
      <c r="I38" s="14"/>
      <c r="J38" s="73"/>
      <c r="K38" s="18"/>
      <c r="L38" s="15"/>
      <c r="M38" s="36"/>
    </row>
    <row r="39" spans="1:13" ht="150.75" collapsed="1" thickBot="1" x14ac:dyDescent="0.3">
      <c r="A39" s="35" t="s">
        <v>404</v>
      </c>
      <c r="B39" s="14" t="s">
        <v>642</v>
      </c>
      <c r="C39" s="15"/>
      <c r="D39" s="15"/>
      <c r="E39" s="56"/>
      <c r="F39" s="16"/>
      <c r="G39" s="17"/>
      <c r="H39" s="15">
        <f>Tabel21011121314[[#This Row],[Kans]]*Tabel21011121314[[#This Row],[Effect]]</f>
        <v>0</v>
      </c>
      <c r="I39" s="14"/>
      <c r="J39" s="73"/>
      <c r="K39" s="18"/>
      <c r="L39" s="15"/>
      <c r="M39" s="36"/>
    </row>
    <row r="40" spans="1:13" ht="165.75" thickBot="1" x14ac:dyDescent="0.3">
      <c r="A40" s="35" t="s">
        <v>405</v>
      </c>
      <c r="B40" s="14" t="s">
        <v>643</v>
      </c>
      <c r="C40" s="15"/>
      <c r="D40" s="15"/>
      <c r="E40" s="56"/>
      <c r="F40" s="16"/>
      <c r="G40" s="17"/>
      <c r="H40" s="15">
        <f>Tabel21011121314[[#This Row],[Kans]]*Tabel21011121314[[#This Row],[Effect]]</f>
        <v>0</v>
      </c>
      <c r="I40" s="14"/>
      <c r="J40" s="73"/>
      <c r="K40" s="18"/>
      <c r="L40" s="15"/>
      <c r="M40" s="36"/>
    </row>
    <row r="41" spans="1:13" ht="120.75" thickBot="1" x14ac:dyDescent="0.3">
      <c r="A41" s="35" t="s">
        <v>406</v>
      </c>
      <c r="B41" s="14" t="s">
        <v>644</v>
      </c>
      <c r="C41" s="15"/>
      <c r="D41" s="15"/>
      <c r="E41" s="56"/>
      <c r="F41" s="16"/>
      <c r="G41" s="17"/>
      <c r="H41" s="15">
        <f>Tabel21011121314[[#This Row],[Kans]]*Tabel21011121314[[#This Row],[Effect]]</f>
        <v>0</v>
      </c>
      <c r="I41" s="14"/>
      <c r="J41" s="73"/>
      <c r="K41" s="18"/>
      <c r="L41" s="15"/>
      <c r="M41" s="36"/>
    </row>
    <row r="42" spans="1:13" ht="120.75" thickBot="1" x14ac:dyDescent="0.3">
      <c r="A42" s="35" t="s">
        <v>407</v>
      </c>
      <c r="B42" s="14" t="s">
        <v>645</v>
      </c>
      <c r="C42" s="15"/>
      <c r="D42" s="15"/>
      <c r="E42" s="56"/>
      <c r="F42" s="16"/>
      <c r="G42" s="17"/>
      <c r="H42" s="15">
        <f>Tabel21011121314[[#This Row],[Kans]]*Tabel21011121314[[#This Row],[Effect]]</f>
        <v>0</v>
      </c>
      <c r="I42" s="14"/>
      <c r="J42" s="73"/>
      <c r="K42" s="18"/>
      <c r="L42" s="15"/>
      <c r="M42" s="36"/>
    </row>
    <row r="43" spans="1:13" ht="165.75" thickBot="1" x14ac:dyDescent="0.3">
      <c r="A43" s="35" t="s">
        <v>408</v>
      </c>
      <c r="B43" s="14" t="s">
        <v>646</v>
      </c>
      <c r="C43" s="15"/>
      <c r="D43" s="15"/>
      <c r="E43" s="56"/>
      <c r="F43" s="16"/>
      <c r="G43" s="17"/>
      <c r="H43" s="15">
        <f>Tabel21011121314[[#This Row],[Kans]]*Tabel21011121314[[#This Row],[Effect]]</f>
        <v>0</v>
      </c>
      <c r="I43" s="14"/>
      <c r="J43" s="73"/>
      <c r="K43" s="18"/>
      <c r="L43" s="15"/>
      <c r="M43" s="36"/>
    </row>
    <row r="44" spans="1:13" ht="150.75" collapsed="1" thickBot="1" x14ac:dyDescent="0.3">
      <c r="A44" s="35" t="s">
        <v>409</v>
      </c>
      <c r="B44" s="14" t="s">
        <v>647</v>
      </c>
      <c r="C44" s="15"/>
      <c r="D44" s="15"/>
      <c r="E44" s="56"/>
      <c r="F44" s="16"/>
      <c r="G44" s="17"/>
      <c r="H44" s="15">
        <f>Tabel21011121314[[#This Row],[Kans]]*Tabel21011121314[[#This Row],[Effect]]</f>
        <v>0</v>
      </c>
      <c r="I44" s="14"/>
      <c r="J44" s="73"/>
      <c r="K44" s="18"/>
      <c r="L44" s="15"/>
      <c r="M44" s="36"/>
    </row>
    <row r="45" spans="1:13" ht="150.75" thickBot="1" x14ac:dyDescent="0.3">
      <c r="A45" s="35" t="s">
        <v>410</v>
      </c>
      <c r="B45" s="14" t="s">
        <v>648</v>
      </c>
      <c r="C45" s="15"/>
      <c r="D45" s="15"/>
      <c r="E45" s="56"/>
      <c r="F45" s="16"/>
      <c r="G45" s="17"/>
      <c r="H45" s="15">
        <f>Tabel21011121314[[#This Row],[Kans]]*Tabel21011121314[[#This Row],[Effect]]</f>
        <v>0</v>
      </c>
      <c r="I45" s="14"/>
      <c r="J45" s="73"/>
      <c r="K45" s="18"/>
      <c r="L45" s="15"/>
      <c r="M45" s="36"/>
    </row>
    <row r="46" spans="1:13" ht="105.75" thickBot="1" x14ac:dyDescent="0.3">
      <c r="A46" s="35" t="s">
        <v>411</v>
      </c>
      <c r="B46" s="14" t="s">
        <v>649</v>
      </c>
      <c r="C46" s="15"/>
      <c r="D46" s="15"/>
      <c r="E46" s="56"/>
      <c r="F46" s="16"/>
      <c r="G46" s="17"/>
      <c r="H46" s="15">
        <f>Tabel21011121314[[#This Row],[Kans]]*Tabel21011121314[[#This Row],[Effect]]</f>
        <v>0</v>
      </c>
      <c r="I46" s="14"/>
      <c r="J46" s="73"/>
      <c r="K46" s="18"/>
      <c r="L46" s="15"/>
      <c r="M46" s="36"/>
    </row>
    <row r="47" spans="1:13" ht="90.75" thickBot="1" x14ac:dyDescent="0.3">
      <c r="A47" s="35" t="s">
        <v>412</v>
      </c>
      <c r="B47" s="14" t="s">
        <v>650</v>
      </c>
      <c r="C47" s="15"/>
      <c r="D47" s="15"/>
      <c r="E47" s="56"/>
      <c r="F47" s="16"/>
      <c r="G47" s="17"/>
      <c r="H47" s="15">
        <f>Tabel21011121314[[#This Row],[Kans]]*Tabel21011121314[[#This Row],[Effect]]</f>
        <v>0</v>
      </c>
      <c r="I47" s="14"/>
      <c r="J47" s="73"/>
      <c r="K47" s="18"/>
      <c r="L47" s="15"/>
      <c r="M47" s="36"/>
    </row>
    <row r="48" spans="1:13" ht="120.75" thickBot="1" x14ac:dyDescent="0.3">
      <c r="A48" s="35" t="s">
        <v>413</v>
      </c>
      <c r="B48" s="14" t="s">
        <v>626</v>
      </c>
      <c r="C48" s="15"/>
      <c r="D48" s="15"/>
      <c r="E48" s="56"/>
      <c r="F48" s="16"/>
      <c r="G48" s="17"/>
      <c r="H48" s="15">
        <f>Tabel21011121314[[#This Row],[Kans]]*Tabel21011121314[[#This Row],[Effect]]</f>
        <v>0</v>
      </c>
      <c r="I48" s="14"/>
      <c r="J48" s="73"/>
      <c r="K48" s="18"/>
      <c r="L48" s="15"/>
      <c r="M48" s="36"/>
    </row>
    <row r="49" spans="1:13" ht="120.75" thickBot="1" x14ac:dyDescent="0.3">
      <c r="A49" s="35" t="s">
        <v>414</v>
      </c>
      <c r="B49" s="14" t="s">
        <v>627</v>
      </c>
      <c r="C49" s="15"/>
      <c r="D49" s="15"/>
      <c r="E49" s="56"/>
      <c r="F49" s="16"/>
      <c r="G49" s="17"/>
      <c r="H49" s="15">
        <f>Tabel21011121314[[#This Row],[Kans]]*Tabel21011121314[[#This Row],[Effect]]</f>
        <v>0</v>
      </c>
      <c r="I49" s="14"/>
      <c r="J49" s="73"/>
      <c r="K49" s="18"/>
      <c r="L49" s="15"/>
      <c r="M49" s="36"/>
    </row>
    <row r="50" spans="1:13" ht="120.75" thickBot="1" x14ac:dyDescent="0.3">
      <c r="A50" s="35" t="s">
        <v>415</v>
      </c>
      <c r="B50" s="14" t="s">
        <v>628</v>
      </c>
      <c r="C50" s="15"/>
      <c r="D50" s="15"/>
      <c r="E50" s="56"/>
      <c r="F50" s="16"/>
      <c r="G50" s="17"/>
      <c r="H50" s="15">
        <f>Tabel21011121314[[#This Row],[Kans]]*Tabel21011121314[[#This Row],[Effect]]</f>
        <v>0</v>
      </c>
      <c r="I50" s="14"/>
      <c r="J50" s="73"/>
      <c r="K50" s="18"/>
      <c r="L50" s="15"/>
      <c r="M50" s="36"/>
    </row>
    <row r="51" spans="1:13" ht="120.75" collapsed="1" thickBot="1" x14ac:dyDescent="0.3">
      <c r="A51" s="35" t="s">
        <v>416</v>
      </c>
      <c r="B51" s="14" t="s">
        <v>629</v>
      </c>
      <c r="C51" s="15"/>
      <c r="D51" s="15"/>
      <c r="E51" s="56"/>
      <c r="F51" s="16"/>
      <c r="G51" s="17"/>
      <c r="H51" s="15">
        <f>Tabel21011121314[[#This Row],[Kans]]*Tabel21011121314[[#This Row],[Effect]]</f>
        <v>0</v>
      </c>
      <c r="I51" s="14"/>
      <c r="J51" s="73"/>
      <c r="K51" s="18"/>
      <c r="L51" s="15"/>
      <c r="M51" s="36"/>
    </row>
    <row r="52" spans="1:13" ht="15.75" thickBot="1" x14ac:dyDescent="0.3">
      <c r="A52" s="48" t="s">
        <v>417</v>
      </c>
      <c r="B52" s="26" t="s">
        <v>418</v>
      </c>
      <c r="C52" s="27"/>
      <c r="D52" s="27"/>
      <c r="E52" s="71"/>
      <c r="F52" s="27"/>
      <c r="G52" s="27"/>
      <c r="H52" s="27"/>
      <c r="I52" s="27"/>
      <c r="J52" s="27"/>
      <c r="K52" s="27"/>
      <c r="L52" s="27"/>
      <c r="M52" s="49"/>
    </row>
    <row r="53" spans="1:13" ht="90.75" thickBot="1" x14ac:dyDescent="0.3">
      <c r="A53" s="35" t="s">
        <v>419</v>
      </c>
      <c r="B53" s="14" t="s">
        <v>617</v>
      </c>
      <c r="C53" s="15"/>
      <c r="D53" s="61"/>
      <c r="E53" s="56"/>
      <c r="F53" s="62"/>
      <c r="G53" s="17"/>
      <c r="H53" s="15">
        <f>Tabel21011121314[[#This Row],[Kans]]*Tabel21011121314[[#This Row],[Effect]]</f>
        <v>0</v>
      </c>
      <c r="I53" s="14"/>
      <c r="J53" s="15"/>
      <c r="K53" s="18"/>
      <c r="L53" s="15"/>
      <c r="M53" s="36"/>
    </row>
    <row r="54" spans="1:13" ht="135.75" thickBot="1" x14ac:dyDescent="0.3">
      <c r="A54" s="35" t="s">
        <v>420</v>
      </c>
      <c r="B54" s="14" t="s">
        <v>618</v>
      </c>
      <c r="C54" s="15"/>
      <c r="D54" s="15"/>
      <c r="E54" s="72"/>
      <c r="F54" s="16"/>
      <c r="G54" s="17"/>
      <c r="H54" s="15">
        <f>Tabel21011121314[[#This Row],[Kans]]*Tabel21011121314[[#This Row],[Effect]]</f>
        <v>0</v>
      </c>
      <c r="I54" s="14"/>
      <c r="J54" s="73"/>
      <c r="K54" s="18"/>
      <c r="L54" s="15"/>
      <c r="M54" s="36"/>
    </row>
    <row r="55" spans="1:13" ht="105.75" thickBot="1" x14ac:dyDescent="0.3">
      <c r="A55" s="35" t="s">
        <v>421</v>
      </c>
      <c r="B55" s="14" t="s">
        <v>651</v>
      </c>
      <c r="C55" s="15"/>
      <c r="D55" s="15"/>
      <c r="E55" s="56"/>
      <c r="F55" s="16"/>
      <c r="G55" s="17"/>
      <c r="H55" s="15">
        <f>Tabel21011121314[[#This Row],[Kans]]*Tabel21011121314[[#This Row],[Effect]]</f>
        <v>0</v>
      </c>
      <c r="I55" s="14"/>
      <c r="J55" s="73"/>
      <c r="K55" s="18"/>
      <c r="L55" s="15"/>
      <c r="M55" s="36"/>
    </row>
    <row r="56" spans="1:13" ht="75.75" collapsed="1" thickBot="1" x14ac:dyDescent="0.3">
      <c r="A56" s="35" t="s">
        <v>422</v>
      </c>
      <c r="B56" s="14" t="s">
        <v>622</v>
      </c>
      <c r="C56" s="15"/>
      <c r="D56" s="15"/>
      <c r="E56" s="56"/>
      <c r="F56" s="16"/>
      <c r="G56" s="17"/>
      <c r="H56" s="15">
        <f>Tabel21011121314[[#This Row],[Kans]]*Tabel21011121314[[#This Row],[Effect]]</f>
        <v>0</v>
      </c>
      <c r="I56" s="14"/>
      <c r="J56" s="73"/>
      <c r="K56" s="18"/>
      <c r="L56" s="15"/>
      <c r="M56" s="36"/>
    </row>
    <row r="57" spans="1:13" ht="105.75" thickBot="1" x14ac:dyDescent="0.3">
      <c r="A57" s="35" t="s">
        <v>423</v>
      </c>
      <c r="B57" s="14" t="s">
        <v>652</v>
      </c>
      <c r="C57" s="15"/>
      <c r="D57" s="15"/>
      <c r="E57" s="56"/>
      <c r="F57" s="16"/>
      <c r="G57" s="17"/>
      <c r="H57" s="15">
        <f>Tabel21011121314[[#This Row],[Kans]]*Tabel21011121314[[#This Row],[Effect]]</f>
        <v>0</v>
      </c>
      <c r="I57" s="14"/>
      <c r="J57" s="73"/>
      <c r="K57" s="18"/>
      <c r="L57" s="15"/>
      <c r="M57" s="36"/>
    </row>
    <row r="58" spans="1:13" ht="45.75" thickBot="1" x14ac:dyDescent="0.3">
      <c r="A58" s="35" t="s">
        <v>424</v>
      </c>
      <c r="B58" s="14" t="s">
        <v>653</v>
      </c>
      <c r="C58" s="15"/>
      <c r="D58" s="15"/>
      <c r="E58" s="56"/>
      <c r="F58" s="16"/>
      <c r="G58" s="17"/>
      <c r="H58" s="15">
        <f>Tabel21011121314[[#This Row],[Kans]]*Tabel21011121314[[#This Row],[Effect]]</f>
        <v>0</v>
      </c>
      <c r="I58" s="14"/>
      <c r="J58" s="73"/>
      <c r="K58" s="18"/>
      <c r="L58" s="15"/>
      <c r="M58" s="36"/>
    </row>
    <row r="59" spans="1:13" ht="135.75" thickBot="1" x14ac:dyDescent="0.3">
      <c r="A59" s="35" t="s">
        <v>425</v>
      </c>
      <c r="B59" s="14" t="s">
        <v>623</v>
      </c>
      <c r="C59" s="15"/>
      <c r="D59" s="15"/>
      <c r="E59" s="56"/>
      <c r="F59" s="16"/>
      <c r="G59" s="17"/>
      <c r="H59" s="15">
        <f>Tabel21011121314[[#This Row],[Kans]]*Tabel21011121314[[#This Row],[Effect]]</f>
        <v>0</v>
      </c>
      <c r="I59" s="14"/>
      <c r="J59" s="73"/>
      <c r="K59" s="18"/>
      <c r="L59" s="15"/>
      <c r="M59" s="36"/>
    </row>
    <row r="60" spans="1:13" ht="105.75" thickBot="1" x14ac:dyDescent="0.3">
      <c r="A60" s="35" t="s">
        <v>426</v>
      </c>
      <c r="B60" s="14" t="s">
        <v>654</v>
      </c>
      <c r="C60" s="15"/>
      <c r="D60" s="15"/>
      <c r="E60" s="56"/>
      <c r="F60" s="16"/>
      <c r="G60" s="17"/>
      <c r="H60" s="15">
        <f>Tabel21011121314[[#This Row],[Kans]]*Tabel21011121314[[#This Row],[Effect]]</f>
        <v>0</v>
      </c>
      <c r="I60" s="14"/>
      <c r="J60" s="73"/>
      <c r="K60" s="18"/>
      <c r="L60" s="15"/>
      <c r="M60" s="36"/>
    </row>
    <row r="61" spans="1:13" ht="105.75" thickBot="1" x14ac:dyDescent="0.3">
      <c r="A61" s="35" t="s">
        <v>427</v>
      </c>
      <c r="B61" s="14" t="s">
        <v>655</v>
      </c>
      <c r="C61" s="15"/>
      <c r="D61" s="15"/>
      <c r="E61" s="56"/>
      <c r="F61" s="16"/>
      <c r="G61" s="17"/>
      <c r="H61" s="15">
        <f>Tabel21011121314[[#This Row],[Kans]]*Tabel21011121314[[#This Row],[Effect]]</f>
        <v>0</v>
      </c>
      <c r="I61" s="14"/>
      <c r="J61" s="73"/>
      <c r="K61" s="18"/>
      <c r="L61" s="15"/>
      <c r="M61" s="36"/>
    </row>
    <row r="62" spans="1:13" ht="120.75" thickBot="1" x14ac:dyDescent="0.3">
      <c r="A62" s="35" t="s">
        <v>428</v>
      </c>
      <c r="B62" s="14" t="s">
        <v>656</v>
      </c>
      <c r="C62" s="15"/>
      <c r="D62" s="15"/>
      <c r="E62" s="56"/>
      <c r="F62" s="16"/>
      <c r="G62" s="17"/>
      <c r="H62" s="15">
        <f>Tabel21011121314[[#This Row],[Kans]]*Tabel21011121314[[#This Row],[Effect]]</f>
        <v>0</v>
      </c>
      <c r="I62" s="14"/>
      <c r="J62" s="73"/>
      <c r="K62" s="18"/>
      <c r="L62" s="15"/>
      <c r="M62" s="36"/>
    </row>
    <row r="63" spans="1:13" ht="15.75" thickBot="1" x14ac:dyDescent="0.3">
      <c r="A63" s="48" t="s">
        <v>429</v>
      </c>
      <c r="B63" s="26" t="s">
        <v>430</v>
      </c>
      <c r="C63" s="27"/>
      <c r="D63" s="27"/>
      <c r="E63" s="59"/>
      <c r="F63" s="27"/>
      <c r="G63" s="27"/>
      <c r="H63" s="27"/>
      <c r="I63" s="27"/>
      <c r="J63" s="27"/>
      <c r="K63" s="27"/>
      <c r="L63" s="27"/>
      <c r="M63" s="49"/>
    </row>
    <row r="64" spans="1:13" ht="90.75" thickBot="1" x14ac:dyDescent="0.3">
      <c r="A64" s="35" t="s">
        <v>431</v>
      </c>
      <c r="B64" s="14" t="s">
        <v>657</v>
      </c>
      <c r="C64" s="15"/>
      <c r="D64" s="15"/>
      <c r="E64" s="56"/>
      <c r="F64" s="16"/>
      <c r="G64" s="17"/>
      <c r="H64" s="15">
        <f>Tabel21011121314[[#This Row],[Kans]]*Tabel21011121314[[#This Row],[Effect]]</f>
        <v>0</v>
      </c>
      <c r="I64" s="14"/>
      <c r="J64" s="73"/>
      <c r="K64" s="18"/>
      <c r="L64" s="15"/>
      <c r="M64" s="36"/>
    </row>
    <row r="65" spans="1:13" ht="120.75" thickBot="1" x14ac:dyDescent="0.3">
      <c r="A65" s="35" t="s">
        <v>432</v>
      </c>
      <c r="B65" s="14" t="s">
        <v>658</v>
      </c>
      <c r="C65" s="15"/>
      <c r="D65" s="15"/>
      <c r="E65" s="56"/>
      <c r="F65" s="16"/>
      <c r="G65" s="17"/>
      <c r="H65" s="15">
        <f>Tabel21011121314[[#This Row],[Kans]]*Tabel21011121314[[#This Row],[Effect]]</f>
        <v>0</v>
      </c>
      <c r="I65" s="14"/>
      <c r="J65" s="73"/>
      <c r="K65" s="18"/>
      <c r="L65" s="15"/>
      <c r="M65" s="36"/>
    </row>
    <row r="66" spans="1:13" ht="120.75" thickBot="1" x14ac:dyDescent="0.3">
      <c r="A66" s="35" t="s">
        <v>433</v>
      </c>
      <c r="B66" s="14" t="s">
        <v>659</v>
      </c>
      <c r="C66" s="15"/>
      <c r="D66" s="15"/>
      <c r="E66" s="56"/>
      <c r="F66" s="16"/>
      <c r="G66" s="17"/>
      <c r="H66" s="15">
        <f>Tabel21011121314[[#This Row],[Kans]]*Tabel21011121314[[#This Row],[Effect]]</f>
        <v>0</v>
      </c>
      <c r="I66" s="14"/>
      <c r="J66" s="73"/>
      <c r="K66" s="18"/>
      <c r="L66" s="15"/>
      <c r="M66" s="36"/>
    </row>
    <row r="67" spans="1:13" ht="105.75" thickBot="1" x14ac:dyDescent="0.3">
      <c r="A67" s="35" t="s">
        <v>434</v>
      </c>
      <c r="B67" s="14" t="s">
        <v>660</v>
      </c>
      <c r="C67" s="15"/>
      <c r="D67" s="15"/>
      <c r="E67" s="56"/>
      <c r="F67" s="16"/>
      <c r="G67" s="17"/>
      <c r="H67" s="15">
        <f>Tabel21011121314[[#This Row],[Kans]]*Tabel21011121314[[#This Row],[Effect]]</f>
        <v>0</v>
      </c>
      <c r="I67" s="14"/>
      <c r="J67" s="73"/>
      <c r="K67" s="18"/>
      <c r="L67" s="15"/>
      <c r="M67" s="36"/>
    </row>
    <row r="68" spans="1:13" ht="120.75" thickBot="1" x14ac:dyDescent="0.3">
      <c r="A68" s="35" t="s">
        <v>435</v>
      </c>
      <c r="B68" s="14" t="s">
        <v>661</v>
      </c>
      <c r="C68" s="15"/>
      <c r="D68" s="15"/>
      <c r="E68" s="56"/>
      <c r="F68" s="16"/>
      <c r="G68" s="17"/>
      <c r="H68" s="15">
        <f>Tabel21011121314[[#This Row],[Kans]]*Tabel21011121314[[#This Row],[Effect]]</f>
        <v>0</v>
      </c>
      <c r="I68" s="14"/>
      <c r="J68" s="73"/>
      <c r="K68" s="18"/>
      <c r="L68" s="15"/>
      <c r="M68" s="36"/>
    </row>
    <row r="69" spans="1:13" ht="15.75" thickBot="1" x14ac:dyDescent="0.3">
      <c r="A69" s="32" t="s">
        <v>438</v>
      </c>
      <c r="B69" s="22" t="s">
        <v>439</v>
      </c>
      <c r="C69" s="23"/>
      <c r="D69" s="23"/>
      <c r="E69" s="58"/>
      <c r="F69" s="23"/>
      <c r="G69" s="23"/>
      <c r="H69" s="23"/>
      <c r="I69" s="23"/>
      <c r="J69" s="23"/>
      <c r="K69" s="23"/>
      <c r="L69" s="23"/>
      <c r="M69" s="34"/>
    </row>
    <row r="70" spans="1:13" ht="15.75" thickBot="1" x14ac:dyDescent="0.3">
      <c r="A70" s="48" t="s">
        <v>440</v>
      </c>
      <c r="B70" s="26" t="s">
        <v>441</v>
      </c>
      <c r="C70" s="27"/>
      <c r="D70" s="27"/>
      <c r="E70" s="59"/>
      <c r="F70" s="27"/>
      <c r="G70" s="27"/>
      <c r="H70" s="27"/>
      <c r="I70" s="27"/>
      <c r="J70" s="27"/>
      <c r="K70" s="27"/>
      <c r="L70" s="27"/>
      <c r="M70" s="49"/>
    </row>
    <row r="71" spans="1:13" ht="105.75" thickBot="1" x14ac:dyDescent="0.3">
      <c r="A71" s="35" t="s">
        <v>442</v>
      </c>
      <c r="B71" s="14" t="s">
        <v>662</v>
      </c>
      <c r="C71" s="39"/>
      <c r="D71" s="15"/>
      <c r="E71" s="56"/>
      <c r="F71" s="16"/>
      <c r="G71" s="17"/>
      <c r="H71" s="15">
        <f>Tabel21011121314[[#This Row],[Kans]]*Tabel21011121314[[#This Row],[Effect]]</f>
        <v>0</v>
      </c>
      <c r="I71" s="14"/>
      <c r="J71" s="15"/>
      <c r="K71" s="18"/>
      <c r="L71" s="15"/>
      <c r="M71" s="36"/>
    </row>
    <row r="72" spans="1:13" ht="105.75" thickBot="1" x14ac:dyDescent="0.3">
      <c r="A72" s="35" t="s">
        <v>443</v>
      </c>
      <c r="B72" s="14" t="s">
        <v>663</v>
      </c>
      <c r="C72" s="39"/>
      <c r="D72" s="15"/>
      <c r="E72" s="56"/>
      <c r="F72" s="16"/>
      <c r="G72" s="17"/>
      <c r="H72" s="15">
        <f>Tabel21011121314[[#This Row],[Kans]]*Tabel21011121314[[#This Row],[Effect]]</f>
        <v>0</v>
      </c>
      <c r="I72" s="14"/>
      <c r="J72" s="15"/>
      <c r="K72" s="18"/>
      <c r="L72" s="15"/>
      <c r="M72" s="36"/>
    </row>
    <row r="73" spans="1:13" ht="105.75" thickBot="1" x14ac:dyDescent="0.3">
      <c r="A73" s="35" t="s">
        <v>444</v>
      </c>
      <c r="B73" s="14" t="s">
        <v>664</v>
      </c>
      <c r="C73" s="39"/>
      <c r="D73" s="15"/>
      <c r="E73" s="56"/>
      <c r="F73" s="16"/>
      <c r="G73" s="17"/>
      <c r="H73" s="15">
        <f>Tabel21011121314[[#This Row],[Kans]]*Tabel21011121314[[#This Row],[Effect]]</f>
        <v>0</v>
      </c>
      <c r="I73" s="14"/>
      <c r="J73" s="15"/>
      <c r="K73" s="18"/>
      <c r="L73" s="15"/>
      <c r="M73" s="36"/>
    </row>
    <row r="74" spans="1:13" ht="105.75" thickBot="1" x14ac:dyDescent="0.3">
      <c r="A74" s="35" t="s">
        <v>445</v>
      </c>
      <c r="B74" s="14" t="s">
        <v>665</v>
      </c>
      <c r="C74" s="39"/>
      <c r="D74" s="15"/>
      <c r="E74" s="56"/>
      <c r="F74" s="16"/>
      <c r="G74" s="17"/>
      <c r="H74" s="15">
        <f>Tabel21011121314[[#This Row],[Kans]]*Tabel21011121314[[#This Row],[Effect]]</f>
        <v>0</v>
      </c>
      <c r="I74" s="14"/>
      <c r="J74" s="15"/>
      <c r="K74" s="18"/>
      <c r="L74" s="15"/>
      <c r="M74" s="36"/>
    </row>
    <row r="75" spans="1:13" ht="105.75" thickBot="1" x14ac:dyDescent="0.3">
      <c r="A75" s="35" t="s">
        <v>446</v>
      </c>
      <c r="B75" s="14" t="s">
        <v>651</v>
      </c>
      <c r="C75" s="39"/>
      <c r="D75" s="15"/>
      <c r="E75" s="56"/>
      <c r="F75" s="16"/>
      <c r="G75" s="17"/>
      <c r="H75" s="15">
        <f>Tabel21011121314[[#This Row],[Kans]]*Tabel21011121314[[#This Row],[Effect]]</f>
        <v>0</v>
      </c>
      <c r="I75" s="14"/>
      <c r="J75" s="15"/>
      <c r="K75" s="18"/>
      <c r="L75" s="15"/>
      <c r="M75" s="36"/>
    </row>
    <row r="76" spans="1:13" ht="135.75" thickBot="1" x14ac:dyDescent="0.3">
      <c r="A76" s="35" t="s">
        <v>447</v>
      </c>
      <c r="B76" s="14" t="s">
        <v>618</v>
      </c>
      <c r="C76" s="39"/>
      <c r="D76" s="15"/>
      <c r="E76" s="56"/>
      <c r="F76" s="16"/>
      <c r="G76" s="17"/>
      <c r="H76" s="15">
        <f>Tabel21011121314[[#This Row],[Kans]]*Tabel21011121314[[#This Row],[Effect]]</f>
        <v>0</v>
      </c>
      <c r="I76" s="14"/>
      <c r="J76" s="15"/>
      <c r="K76" s="18"/>
      <c r="L76" s="15"/>
      <c r="M76" s="36"/>
    </row>
    <row r="77" spans="1:13" ht="135.75" thickBot="1" x14ac:dyDescent="0.3">
      <c r="A77" s="35" t="s">
        <v>448</v>
      </c>
      <c r="B77" s="14" t="s">
        <v>666</v>
      </c>
      <c r="C77" s="39"/>
      <c r="D77" s="15"/>
      <c r="E77" s="56"/>
      <c r="F77" s="16"/>
      <c r="G77" s="17"/>
      <c r="H77" s="15">
        <f>Tabel21011121314[[#This Row],[Kans]]*Tabel21011121314[[#This Row],[Effect]]</f>
        <v>0</v>
      </c>
      <c r="I77" s="14"/>
      <c r="J77" s="15"/>
      <c r="K77" s="18"/>
      <c r="L77" s="15"/>
      <c r="M77" s="36"/>
    </row>
    <row r="78" spans="1:13" ht="165.75" thickBot="1" x14ac:dyDescent="0.3">
      <c r="A78" s="35" t="s">
        <v>449</v>
      </c>
      <c r="B78" s="14" t="s">
        <v>667</v>
      </c>
      <c r="C78" s="39"/>
      <c r="D78" s="15"/>
      <c r="E78" s="56"/>
      <c r="F78" s="16"/>
      <c r="G78" s="17"/>
      <c r="H78" s="15">
        <f>Tabel21011121314[[#This Row],[Kans]]*Tabel21011121314[[#This Row],[Effect]]</f>
        <v>0</v>
      </c>
      <c r="I78" s="14"/>
      <c r="J78" s="15"/>
      <c r="K78" s="18"/>
      <c r="L78" s="15"/>
      <c r="M78" s="36"/>
    </row>
    <row r="79" spans="1:13" ht="90.75" thickBot="1" x14ac:dyDescent="0.3">
      <c r="A79" s="35" t="s">
        <v>450</v>
      </c>
      <c r="B79" s="14" t="s">
        <v>617</v>
      </c>
      <c r="C79" s="39"/>
      <c r="D79" s="15"/>
      <c r="E79" s="56"/>
      <c r="F79" s="16"/>
      <c r="G79" s="17"/>
      <c r="H79" s="15">
        <f>Tabel21011121314[[#This Row],[Kans]]*Tabel21011121314[[#This Row],[Effect]]</f>
        <v>0</v>
      </c>
      <c r="I79" s="14"/>
      <c r="J79" s="15"/>
      <c r="K79" s="18"/>
      <c r="L79" s="15"/>
      <c r="M79" s="36"/>
    </row>
    <row r="80" spans="1:13" ht="105.75" thickBot="1" x14ac:dyDescent="0.3">
      <c r="A80" s="35" t="s">
        <v>451</v>
      </c>
      <c r="B80" s="14" t="s">
        <v>668</v>
      </c>
      <c r="C80" s="39"/>
      <c r="D80" s="15"/>
      <c r="E80" s="56"/>
      <c r="F80" s="16"/>
      <c r="G80" s="17"/>
      <c r="H80" s="15">
        <f>Tabel21011121314[[#This Row],[Kans]]*Tabel21011121314[[#This Row],[Effect]]</f>
        <v>0</v>
      </c>
      <c r="I80" s="14"/>
      <c r="J80" s="15"/>
      <c r="K80" s="18"/>
      <c r="L80" s="15"/>
      <c r="M80" s="36"/>
    </row>
    <row r="81" spans="1:13" ht="120.75" thickBot="1" x14ac:dyDescent="0.3">
      <c r="A81" s="35" t="s">
        <v>452</v>
      </c>
      <c r="B81" s="14" t="s">
        <v>669</v>
      </c>
      <c r="C81" s="39"/>
      <c r="D81" s="15"/>
      <c r="E81" s="56"/>
      <c r="F81" s="16"/>
      <c r="G81" s="17"/>
      <c r="H81" s="15">
        <f>Tabel21011121314[[#This Row],[Kans]]*Tabel21011121314[[#This Row],[Effect]]</f>
        <v>0</v>
      </c>
      <c r="I81" s="14"/>
      <c r="J81" s="15"/>
      <c r="K81" s="18"/>
      <c r="L81" s="15"/>
      <c r="M81" s="36"/>
    </row>
    <row r="82" spans="1:13" ht="105.75" thickBot="1" x14ac:dyDescent="0.3">
      <c r="A82" s="35" t="s">
        <v>453</v>
      </c>
      <c r="B82" s="14" t="s">
        <v>635</v>
      </c>
      <c r="C82" s="39"/>
      <c r="D82" s="15"/>
      <c r="E82" s="56"/>
      <c r="F82" s="16"/>
      <c r="G82" s="17"/>
      <c r="H82" s="15">
        <f>Tabel21011121314[[#This Row],[Kans]]*Tabel21011121314[[#This Row],[Effect]]</f>
        <v>0</v>
      </c>
      <c r="I82" s="14"/>
      <c r="J82" s="15"/>
      <c r="K82" s="18"/>
      <c r="L82" s="15"/>
      <c r="M82" s="36"/>
    </row>
    <row r="83" spans="1:13" ht="105.75" thickBot="1" x14ac:dyDescent="0.3">
      <c r="A83" s="35" t="s">
        <v>454</v>
      </c>
      <c r="B83" s="14" t="s">
        <v>625</v>
      </c>
      <c r="C83" s="39"/>
      <c r="D83" s="15"/>
      <c r="E83" s="56"/>
      <c r="F83" s="16"/>
      <c r="G83" s="17"/>
      <c r="H83" s="15">
        <f>Tabel21011121314[[#This Row],[Kans]]*Tabel21011121314[[#This Row],[Effect]]</f>
        <v>0</v>
      </c>
      <c r="I83" s="14"/>
      <c r="J83" s="15"/>
      <c r="K83" s="18"/>
      <c r="L83" s="15"/>
      <c r="M83" s="36"/>
    </row>
    <row r="84" spans="1:13" ht="15.75" thickBot="1" x14ac:dyDescent="0.3">
      <c r="A84" s="48" t="s">
        <v>455</v>
      </c>
      <c r="B84" s="26" t="s">
        <v>383</v>
      </c>
      <c r="C84" s="27"/>
      <c r="D84" s="27"/>
      <c r="E84" s="59"/>
      <c r="F84" s="27"/>
      <c r="G84" s="27"/>
      <c r="H84" s="27"/>
      <c r="I84" s="27"/>
      <c r="J84" s="27"/>
      <c r="K84" s="27"/>
      <c r="L84" s="27"/>
      <c r="M84" s="49"/>
    </row>
    <row r="85" spans="1:13" ht="15.75" thickBot="1" x14ac:dyDescent="0.3">
      <c r="A85" s="50" t="s">
        <v>456</v>
      </c>
      <c r="B85" s="51" t="s">
        <v>385</v>
      </c>
      <c r="C85" s="52"/>
      <c r="D85" s="52"/>
      <c r="E85" s="60"/>
      <c r="F85" s="52"/>
      <c r="G85" s="52"/>
      <c r="H85" s="52"/>
      <c r="I85" s="52"/>
      <c r="J85" s="52"/>
      <c r="K85" s="52"/>
      <c r="L85" s="52"/>
      <c r="M85" s="53"/>
    </row>
    <row r="86" spans="1:13" ht="120.75" thickBot="1" x14ac:dyDescent="0.3">
      <c r="A86" s="35" t="s">
        <v>457</v>
      </c>
      <c r="B86" s="14" t="s">
        <v>630</v>
      </c>
      <c r="C86" s="39"/>
      <c r="D86" s="15"/>
      <c r="E86" s="56"/>
      <c r="F86" s="16"/>
      <c r="G86" s="17"/>
      <c r="H86" s="15">
        <f>Tabel21011121314[[#This Row],[Kans]]*Tabel21011121314[[#This Row],[Effect]]</f>
        <v>0</v>
      </c>
      <c r="I86" s="14"/>
      <c r="J86" s="15"/>
      <c r="K86" s="18"/>
      <c r="L86" s="15"/>
      <c r="M86" s="36"/>
    </row>
    <row r="87" spans="1:13" ht="60.75" thickBot="1" x14ac:dyDescent="0.3">
      <c r="A87" s="35" t="s">
        <v>458</v>
      </c>
      <c r="B87" s="14" t="s">
        <v>670</v>
      </c>
      <c r="C87" s="39"/>
      <c r="D87" s="15"/>
      <c r="E87" s="56"/>
      <c r="F87" s="16"/>
      <c r="G87" s="17"/>
      <c r="H87" s="15">
        <f>Tabel21011121314[[#This Row],[Kans]]*Tabel21011121314[[#This Row],[Effect]]</f>
        <v>0</v>
      </c>
      <c r="I87" s="14"/>
      <c r="J87" s="15"/>
      <c r="K87" s="18"/>
      <c r="L87" s="15"/>
      <c r="M87" s="36"/>
    </row>
    <row r="88" spans="1:13" ht="105.75" thickBot="1" x14ac:dyDescent="0.3">
      <c r="A88" s="35" t="s">
        <v>459</v>
      </c>
      <c r="B88" s="14" t="s">
        <v>631</v>
      </c>
      <c r="C88" s="39"/>
      <c r="D88" s="15"/>
      <c r="E88" s="56"/>
      <c r="F88" s="16"/>
      <c r="G88" s="17"/>
      <c r="H88" s="15">
        <f>Tabel21011121314[[#This Row],[Kans]]*Tabel21011121314[[#This Row],[Effect]]</f>
        <v>0</v>
      </c>
      <c r="I88" s="14"/>
      <c r="J88" s="15"/>
      <c r="K88" s="18"/>
      <c r="L88" s="15"/>
      <c r="M88" s="36"/>
    </row>
    <row r="89" spans="1:13" ht="120.75" thickBot="1" x14ac:dyDescent="0.3">
      <c r="A89" s="35" t="s">
        <v>460</v>
      </c>
      <c r="B89" s="14" t="s">
        <v>632</v>
      </c>
      <c r="C89" s="39"/>
      <c r="D89" s="15"/>
      <c r="E89" s="56"/>
      <c r="F89" s="16"/>
      <c r="G89" s="17"/>
      <c r="H89" s="15">
        <f>Tabel21011121314[[#This Row],[Kans]]*Tabel21011121314[[#This Row],[Effect]]</f>
        <v>0</v>
      </c>
      <c r="I89" s="14"/>
      <c r="J89" s="15"/>
      <c r="K89" s="18"/>
      <c r="L89" s="15"/>
      <c r="M89" s="36"/>
    </row>
    <row r="90" spans="1:13" ht="270.75" thickBot="1" x14ac:dyDescent="0.3">
      <c r="A90" s="35" t="s">
        <v>461</v>
      </c>
      <c r="B90" s="14" t="s">
        <v>671</v>
      </c>
      <c r="C90" s="39"/>
      <c r="D90" s="15"/>
      <c r="E90" s="56"/>
      <c r="F90" s="16"/>
      <c r="G90" s="17"/>
      <c r="H90" s="15">
        <f>Tabel21011121314[[#This Row],[Kans]]*Tabel21011121314[[#This Row],[Effect]]</f>
        <v>0</v>
      </c>
      <c r="I90" s="14"/>
      <c r="J90" s="15"/>
      <c r="K90" s="18"/>
      <c r="L90" s="15"/>
      <c r="M90" s="36"/>
    </row>
    <row r="91" spans="1:13" ht="120.75" thickBot="1" x14ac:dyDescent="0.3">
      <c r="A91" s="35" t="s">
        <v>462</v>
      </c>
      <c r="B91" s="14" t="s">
        <v>672</v>
      </c>
      <c r="C91" s="39"/>
      <c r="D91" s="15"/>
      <c r="E91" s="56"/>
      <c r="F91" s="16"/>
      <c r="G91" s="17"/>
      <c r="H91" s="15">
        <f>Tabel21011121314[[#This Row],[Kans]]*Tabel21011121314[[#This Row],[Effect]]</f>
        <v>0</v>
      </c>
      <c r="I91" s="14"/>
      <c r="J91" s="15"/>
      <c r="K91" s="18"/>
      <c r="L91" s="15"/>
      <c r="M91" s="36"/>
    </row>
    <row r="92" spans="1:13" ht="165.75" thickBot="1" x14ac:dyDescent="0.3">
      <c r="A92" s="35" t="s">
        <v>463</v>
      </c>
      <c r="B92" s="14" t="s">
        <v>633</v>
      </c>
      <c r="C92" s="39"/>
      <c r="D92" s="15"/>
      <c r="E92" s="56"/>
      <c r="F92" s="16"/>
      <c r="G92" s="17"/>
      <c r="H92" s="15">
        <f>Tabel21011121314[[#This Row],[Kans]]*Tabel21011121314[[#This Row],[Effect]]</f>
        <v>0</v>
      </c>
      <c r="I92" s="14"/>
      <c r="J92" s="15"/>
      <c r="K92" s="18"/>
      <c r="L92" s="15"/>
      <c r="M92" s="36"/>
    </row>
    <row r="93" spans="1:13" ht="105.75" thickBot="1" x14ac:dyDescent="0.3">
      <c r="A93" s="35" t="s">
        <v>464</v>
      </c>
      <c r="B93" s="14" t="s">
        <v>619</v>
      </c>
      <c r="C93" s="39"/>
      <c r="D93" s="15"/>
      <c r="E93" s="56"/>
      <c r="F93" s="16"/>
      <c r="G93" s="17"/>
      <c r="H93" s="15">
        <f>Tabel21011121314[[#This Row],[Kans]]*Tabel21011121314[[#This Row],[Effect]]</f>
        <v>0</v>
      </c>
      <c r="I93" s="14"/>
      <c r="J93" s="15"/>
      <c r="K93" s="18"/>
      <c r="L93" s="15"/>
      <c r="M93" s="36"/>
    </row>
    <row r="94" spans="1:13" ht="120.75" thickBot="1" x14ac:dyDescent="0.3">
      <c r="A94" s="35" t="s">
        <v>465</v>
      </c>
      <c r="B94" s="14" t="s">
        <v>673</v>
      </c>
      <c r="C94" s="39"/>
      <c r="D94" s="15"/>
      <c r="E94" s="56"/>
      <c r="F94" s="16"/>
      <c r="G94" s="17"/>
      <c r="H94" s="15">
        <f>Tabel21011121314[[#This Row],[Kans]]*Tabel21011121314[[#This Row],[Effect]]</f>
        <v>0</v>
      </c>
      <c r="I94" s="14"/>
      <c r="J94" s="15"/>
      <c r="K94" s="18"/>
      <c r="L94" s="15"/>
      <c r="M94" s="36"/>
    </row>
    <row r="95" spans="1:13" ht="105.75" thickBot="1" x14ac:dyDescent="0.3">
      <c r="A95" s="35" t="s">
        <v>466</v>
      </c>
      <c r="B95" s="14" t="s">
        <v>660</v>
      </c>
      <c r="C95" s="39"/>
      <c r="D95" s="15"/>
      <c r="E95" s="56"/>
      <c r="F95" s="16"/>
      <c r="G95" s="17"/>
      <c r="H95" s="15">
        <f>Tabel21011121314[[#This Row],[Kans]]*Tabel21011121314[[#This Row],[Effect]]</f>
        <v>0</v>
      </c>
      <c r="I95" s="14"/>
      <c r="J95" s="15"/>
      <c r="K95" s="18"/>
      <c r="L95" s="15"/>
      <c r="M95" s="36"/>
    </row>
    <row r="96" spans="1:13" ht="180.75" thickBot="1" x14ac:dyDescent="0.3">
      <c r="A96" s="35" t="s">
        <v>467</v>
      </c>
      <c r="B96" s="14" t="s">
        <v>674</v>
      </c>
      <c r="C96" s="39"/>
      <c r="D96" s="15"/>
      <c r="E96" s="56"/>
      <c r="F96" s="16"/>
      <c r="G96" s="17"/>
      <c r="H96" s="15">
        <f>Tabel21011121314[[#This Row],[Kans]]*Tabel21011121314[[#This Row],[Effect]]</f>
        <v>0</v>
      </c>
      <c r="I96" s="14"/>
      <c r="J96" s="15"/>
      <c r="K96" s="18"/>
      <c r="L96" s="15"/>
      <c r="M96" s="36"/>
    </row>
    <row r="97" spans="1:13" ht="15.75" thickBot="1" x14ac:dyDescent="0.3">
      <c r="A97" s="50" t="s">
        <v>468</v>
      </c>
      <c r="B97" s="51" t="s">
        <v>469</v>
      </c>
      <c r="C97" s="52"/>
      <c r="D97" s="52"/>
      <c r="E97" s="60"/>
      <c r="F97" s="52"/>
      <c r="G97" s="52"/>
      <c r="H97" s="52"/>
      <c r="I97" s="52"/>
      <c r="J97" s="52"/>
      <c r="K97" s="52"/>
      <c r="L97" s="52"/>
      <c r="M97" s="53"/>
    </row>
    <row r="98" spans="1:13" ht="150.75" thickBot="1" x14ac:dyDescent="0.3">
      <c r="A98" s="35" t="s">
        <v>470</v>
      </c>
      <c r="B98" s="14" t="s">
        <v>636</v>
      </c>
      <c r="C98" s="39"/>
      <c r="D98" s="15"/>
      <c r="E98" s="56"/>
      <c r="F98" s="16"/>
      <c r="G98" s="17"/>
      <c r="H98" s="15">
        <f>Tabel21011121314[[#This Row],[Kans]]*Tabel21011121314[[#This Row],[Effect]]</f>
        <v>0</v>
      </c>
      <c r="I98" s="14"/>
      <c r="J98" s="15"/>
      <c r="K98" s="18"/>
      <c r="L98" s="15"/>
      <c r="M98" s="36"/>
    </row>
    <row r="99" spans="1:13" ht="60.75" thickBot="1" x14ac:dyDescent="0.3">
      <c r="A99" s="35" t="s">
        <v>471</v>
      </c>
      <c r="B99" s="14" t="s">
        <v>620</v>
      </c>
      <c r="C99" s="39"/>
      <c r="D99" s="15"/>
      <c r="E99" s="56"/>
      <c r="F99" s="16"/>
      <c r="G99" s="17"/>
      <c r="H99" s="15">
        <f>Tabel21011121314[[#This Row],[Kans]]*Tabel21011121314[[#This Row],[Effect]]</f>
        <v>0</v>
      </c>
      <c r="I99" s="14"/>
      <c r="J99" s="15"/>
      <c r="K99" s="18"/>
      <c r="L99" s="15"/>
      <c r="M99" s="36"/>
    </row>
    <row r="100" spans="1:13" ht="60.75" thickBot="1" x14ac:dyDescent="0.3">
      <c r="A100" s="35" t="s">
        <v>472</v>
      </c>
      <c r="B100" s="14" t="s">
        <v>675</v>
      </c>
      <c r="C100" s="39"/>
      <c r="D100" s="15"/>
      <c r="E100" s="56"/>
      <c r="F100" s="16"/>
      <c r="G100" s="17"/>
      <c r="H100" s="15">
        <f>Tabel21011121314[[#This Row],[Kans]]*Tabel21011121314[[#This Row],[Effect]]</f>
        <v>0</v>
      </c>
      <c r="I100" s="14"/>
      <c r="J100" s="15"/>
      <c r="K100" s="18"/>
      <c r="L100" s="15"/>
      <c r="M100" s="36"/>
    </row>
    <row r="101" spans="1:13" ht="105.75" thickBot="1" x14ac:dyDescent="0.3">
      <c r="A101" s="35" t="s">
        <v>473</v>
      </c>
      <c r="B101" s="14" t="s">
        <v>676</v>
      </c>
      <c r="C101" s="39"/>
      <c r="D101" s="15"/>
      <c r="E101" s="56"/>
      <c r="F101" s="16"/>
      <c r="G101" s="17"/>
      <c r="H101" s="15">
        <f>Tabel21011121314[[#This Row],[Kans]]*Tabel21011121314[[#This Row],[Effect]]</f>
        <v>0</v>
      </c>
      <c r="I101" s="14"/>
      <c r="J101" s="15"/>
      <c r="K101" s="18"/>
      <c r="L101" s="15"/>
      <c r="M101" s="36"/>
    </row>
    <row r="102" spans="1:13" ht="15.75" thickBot="1" x14ac:dyDescent="0.3">
      <c r="A102" s="50" t="s">
        <v>474</v>
      </c>
      <c r="B102" s="51" t="s">
        <v>437</v>
      </c>
      <c r="C102" s="52"/>
      <c r="D102" s="52"/>
      <c r="E102" s="60"/>
      <c r="F102" s="52"/>
      <c r="G102" s="52"/>
      <c r="H102" s="52"/>
      <c r="I102" s="52"/>
      <c r="J102" s="52"/>
      <c r="K102" s="52"/>
      <c r="L102" s="52"/>
      <c r="M102" s="53"/>
    </row>
    <row r="103" spans="1:13" ht="150.75" thickBot="1" x14ac:dyDescent="0.3">
      <c r="A103" s="35" t="s">
        <v>475</v>
      </c>
      <c r="B103" s="14" t="s">
        <v>637</v>
      </c>
      <c r="C103" s="39"/>
      <c r="D103" s="15"/>
      <c r="E103" s="56"/>
      <c r="F103" s="16"/>
      <c r="G103" s="17"/>
      <c r="H103" s="15">
        <f>Tabel21011121314[[#This Row],[Kans]]*Tabel21011121314[[#This Row],[Effect]]</f>
        <v>0</v>
      </c>
      <c r="I103" s="14"/>
      <c r="J103" s="15"/>
      <c r="K103" s="18"/>
      <c r="L103" s="15"/>
      <c r="M103" s="36"/>
    </row>
    <row r="104" spans="1:13" ht="165.75" thickBot="1" x14ac:dyDescent="0.3">
      <c r="A104" s="35" t="s">
        <v>476</v>
      </c>
      <c r="B104" s="14" t="s">
        <v>638</v>
      </c>
      <c r="C104" s="39"/>
      <c r="D104" s="15"/>
      <c r="E104" s="56"/>
      <c r="F104" s="16"/>
      <c r="G104" s="17"/>
      <c r="H104" s="15">
        <f>Tabel21011121314[[#This Row],[Kans]]*Tabel21011121314[[#This Row],[Effect]]</f>
        <v>0</v>
      </c>
      <c r="I104" s="14"/>
      <c r="J104" s="15"/>
      <c r="K104" s="18"/>
      <c r="L104" s="15"/>
      <c r="M104" s="36"/>
    </row>
    <row r="105" spans="1:13" ht="180.75" thickBot="1" x14ac:dyDescent="0.3">
      <c r="A105" s="35" t="s">
        <v>477</v>
      </c>
      <c r="B105" s="14" t="s">
        <v>639</v>
      </c>
      <c r="C105" s="39"/>
      <c r="D105" s="15"/>
      <c r="E105" s="56"/>
      <c r="F105" s="16"/>
      <c r="G105" s="17"/>
      <c r="H105" s="15">
        <f>Tabel21011121314[[#This Row],[Kans]]*Tabel21011121314[[#This Row],[Effect]]</f>
        <v>0</v>
      </c>
      <c r="I105" s="14"/>
      <c r="J105" s="15"/>
      <c r="K105" s="18"/>
      <c r="L105" s="15"/>
      <c r="M105" s="36"/>
    </row>
    <row r="106" spans="1:13" ht="165.75" thickBot="1" x14ac:dyDescent="0.3">
      <c r="A106" s="35" t="s">
        <v>478</v>
      </c>
      <c r="B106" s="14" t="s">
        <v>640</v>
      </c>
      <c r="C106" s="39"/>
      <c r="D106" s="15"/>
      <c r="E106" s="56"/>
      <c r="F106" s="16"/>
      <c r="G106" s="17"/>
      <c r="H106" s="15">
        <f>Tabel21011121314[[#This Row],[Kans]]*Tabel21011121314[[#This Row],[Effect]]</f>
        <v>0</v>
      </c>
      <c r="I106" s="14"/>
      <c r="J106" s="15"/>
      <c r="K106" s="18"/>
      <c r="L106" s="15"/>
      <c r="M106" s="36"/>
    </row>
    <row r="107" spans="1:13" ht="120.75" thickBot="1" x14ac:dyDescent="0.3">
      <c r="A107" s="35" t="s">
        <v>479</v>
      </c>
      <c r="B107" s="14" t="s">
        <v>641</v>
      </c>
      <c r="C107" s="39"/>
      <c r="D107" s="15"/>
      <c r="E107" s="56"/>
      <c r="F107" s="16"/>
      <c r="G107" s="17"/>
      <c r="H107" s="15">
        <f>Tabel21011121314[[#This Row],[Kans]]*Tabel21011121314[[#This Row],[Effect]]</f>
        <v>0</v>
      </c>
      <c r="I107" s="14"/>
      <c r="J107" s="15"/>
      <c r="K107" s="18"/>
      <c r="L107" s="15"/>
      <c r="M107" s="36"/>
    </row>
    <row r="108" spans="1:13" ht="150.75" thickBot="1" x14ac:dyDescent="0.3">
      <c r="A108" s="35" t="s">
        <v>480</v>
      </c>
      <c r="B108" s="14" t="s">
        <v>642</v>
      </c>
      <c r="C108" s="39"/>
      <c r="D108" s="15"/>
      <c r="E108" s="56"/>
      <c r="F108" s="16"/>
      <c r="G108" s="17"/>
      <c r="H108" s="15">
        <f>Tabel21011121314[[#This Row],[Kans]]*Tabel21011121314[[#This Row],[Effect]]</f>
        <v>0</v>
      </c>
      <c r="I108" s="14"/>
      <c r="J108" s="15"/>
      <c r="K108" s="18"/>
      <c r="L108" s="15"/>
      <c r="M108" s="36"/>
    </row>
    <row r="109" spans="1:13" ht="135.75" thickBot="1" x14ac:dyDescent="0.3">
      <c r="A109" s="35" t="s">
        <v>481</v>
      </c>
      <c r="B109" s="14" t="s">
        <v>677</v>
      </c>
      <c r="C109" s="39"/>
      <c r="D109" s="15"/>
      <c r="E109" s="56"/>
      <c r="F109" s="16"/>
      <c r="G109" s="17"/>
      <c r="H109" s="15">
        <f>Tabel21011121314[[#This Row],[Kans]]*Tabel21011121314[[#This Row],[Effect]]</f>
        <v>0</v>
      </c>
      <c r="I109" s="14"/>
      <c r="J109" s="15"/>
      <c r="K109" s="18"/>
      <c r="L109" s="15"/>
      <c r="M109" s="36"/>
    </row>
    <row r="110" spans="1:13" ht="120.75" thickBot="1" x14ac:dyDescent="0.3">
      <c r="A110" s="35" t="s">
        <v>482</v>
      </c>
      <c r="B110" s="14" t="s">
        <v>644</v>
      </c>
      <c r="C110" s="39"/>
      <c r="D110" s="15"/>
      <c r="E110" s="56"/>
      <c r="F110" s="16"/>
      <c r="G110" s="17"/>
      <c r="H110" s="15">
        <f>Tabel21011121314[[#This Row],[Kans]]*Tabel21011121314[[#This Row],[Effect]]</f>
        <v>0</v>
      </c>
      <c r="I110" s="14"/>
      <c r="J110" s="15"/>
      <c r="K110" s="18"/>
      <c r="L110" s="15"/>
      <c r="M110" s="36"/>
    </row>
    <row r="111" spans="1:13" ht="120.75" thickBot="1" x14ac:dyDescent="0.3">
      <c r="A111" s="35" t="s">
        <v>483</v>
      </c>
      <c r="B111" s="14" t="s">
        <v>645</v>
      </c>
      <c r="C111" s="39"/>
      <c r="D111" s="15"/>
      <c r="E111" s="56"/>
      <c r="F111" s="16"/>
      <c r="G111" s="17"/>
      <c r="H111" s="15">
        <f>Tabel21011121314[[#This Row],[Kans]]*Tabel21011121314[[#This Row],[Effect]]</f>
        <v>0</v>
      </c>
      <c r="I111" s="14"/>
      <c r="J111" s="15"/>
      <c r="K111" s="18"/>
      <c r="L111" s="15"/>
      <c r="M111" s="36"/>
    </row>
    <row r="112" spans="1:13" ht="165.75" thickBot="1" x14ac:dyDescent="0.3">
      <c r="A112" s="35" t="s">
        <v>484</v>
      </c>
      <c r="B112" s="14" t="s">
        <v>646</v>
      </c>
      <c r="C112" s="39"/>
      <c r="D112" s="15"/>
      <c r="E112" s="56"/>
      <c r="F112" s="16"/>
      <c r="G112" s="17"/>
      <c r="H112" s="15">
        <f>Tabel21011121314[[#This Row],[Kans]]*Tabel21011121314[[#This Row],[Effect]]</f>
        <v>0</v>
      </c>
      <c r="I112" s="14"/>
      <c r="J112" s="15"/>
      <c r="K112" s="18"/>
      <c r="L112" s="15"/>
      <c r="M112" s="36"/>
    </row>
    <row r="113" spans="1:13" ht="150.75" thickBot="1" x14ac:dyDescent="0.3">
      <c r="A113" s="35" t="s">
        <v>485</v>
      </c>
      <c r="B113" s="14" t="s">
        <v>647</v>
      </c>
      <c r="C113" s="39"/>
      <c r="D113" s="15"/>
      <c r="E113" s="56"/>
      <c r="F113" s="16"/>
      <c r="G113" s="17"/>
      <c r="H113" s="15">
        <f>Tabel21011121314[[#This Row],[Kans]]*Tabel21011121314[[#This Row],[Effect]]</f>
        <v>0</v>
      </c>
      <c r="I113" s="14"/>
      <c r="J113" s="15"/>
      <c r="K113" s="18"/>
      <c r="L113" s="15"/>
      <c r="M113" s="36"/>
    </row>
    <row r="114" spans="1:13" ht="150.75" thickBot="1" x14ac:dyDescent="0.3">
      <c r="A114" s="35" t="s">
        <v>486</v>
      </c>
      <c r="B114" s="14" t="s">
        <v>648</v>
      </c>
      <c r="C114" s="39"/>
      <c r="D114" s="15"/>
      <c r="E114" s="56"/>
      <c r="F114" s="16"/>
      <c r="G114" s="17"/>
      <c r="H114" s="15">
        <f>Tabel21011121314[[#This Row],[Kans]]*Tabel21011121314[[#This Row],[Effect]]</f>
        <v>0</v>
      </c>
      <c r="I114" s="14"/>
      <c r="J114" s="15"/>
      <c r="K114" s="18"/>
      <c r="L114" s="15"/>
      <c r="M114" s="36"/>
    </row>
    <row r="115" spans="1:13" ht="105.75" thickBot="1" x14ac:dyDescent="0.3">
      <c r="A115" s="35" t="s">
        <v>487</v>
      </c>
      <c r="B115" s="14" t="s">
        <v>649</v>
      </c>
      <c r="C115" s="39"/>
      <c r="D115" s="15"/>
      <c r="E115" s="56"/>
      <c r="F115" s="16"/>
      <c r="G115" s="17"/>
      <c r="H115" s="15">
        <f>Tabel21011121314[[#This Row],[Kans]]*Tabel21011121314[[#This Row],[Effect]]</f>
        <v>0</v>
      </c>
      <c r="I115" s="14"/>
      <c r="J115" s="15"/>
      <c r="K115" s="18"/>
      <c r="L115" s="15"/>
      <c r="M115" s="36"/>
    </row>
    <row r="116" spans="1:13" ht="90.75" thickBot="1" x14ac:dyDescent="0.3">
      <c r="A116" s="35" t="s">
        <v>488</v>
      </c>
      <c r="B116" s="14" t="s">
        <v>650</v>
      </c>
      <c r="C116" s="39"/>
      <c r="D116" s="15"/>
      <c r="E116" s="56"/>
      <c r="F116" s="16"/>
      <c r="G116" s="17"/>
      <c r="H116" s="15">
        <f>Tabel21011121314[[#This Row],[Kans]]*Tabel21011121314[[#This Row],[Effect]]</f>
        <v>0</v>
      </c>
      <c r="I116" s="14"/>
      <c r="J116" s="15"/>
      <c r="K116" s="18"/>
      <c r="L116" s="15"/>
      <c r="M116" s="36"/>
    </row>
    <row r="117" spans="1:13" ht="15.75" thickBot="1" x14ac:dyDescent="0.3">
      <c r="A117" s="48" t="s">
        <v>489</v>
      </c>
      <c r="B117" s="26" t="s">
        <v>490</v>
      </c>
      <c r="C117" s="27"/>
      <c r="D117" s="27"/>
      <c r="E117" s="59"/>
      <c r="F117" s="27"/>
      <c r="G117" s="27"/>
      <c r="H117" s="27"/>
      <c r="I117" s="27"/>
      <c r="J117" s="27"/>
      <c r="K117" s="27"/>
      <c r="L117" s="27"/>
      <c r="M117" s="49"/>
    </row>
    <row r="118" spans="1:13" ht="90.75" thickBot="1" x14ac:dyDescent="0.3">
      <c r="A118" s="35" t="s">
        <v>491</v>
      </c>
      <c r="B118" s="14" t="s">
        <v>678</v>
      </c>
      <c r="C118" s="39"/>
      <c r="D118" s="15"/>
      <c r="E118" s="56"/>
      <c r="F118" s="16"/>
      <c r="G118" s="17"/>
      <c r="H118" s="15">
        <f>Tabel21011121314[[#This Row],[Kans]]*Tabel21011121314[[#This Row],[Effect]]</f>
        <v>0</v>
      </c>
      <c r="I118" s="14"/>
      <c r="J118" s="15"/>
      <c r="K118" s="18"/>
      <c r="L118" s="15"/>
      <c r="M118" s="36"/>
    </row>
    <row r="119" spans="1:13" ht="105.75" thickBot="1" x14ac:dyDescent="0.3">
      <c r="A119" s="35" t="s">
        <v>492</v>
      </c>
      <c r="B119" s="14" t="s">
        <v>679</v>
      </c>
      <c r="C119" s="39"/>
      <c r="D119" s="15"/>
      <c r="E119" s="56"/>
      <c r="F119" s="16"/>
      <c r="G119" s="17"/>
      <c r="H119" s="15">
        <f>Tabel21011121314[[#This Row],[Kans]]*Tabel21011121314[[#This Row],[Effect]]</f>
        <v>0</v>
      </c>
      <c r="I119" s="14"/>
      <c r="J119" s="15"/>
      <c r="K119" s="18"/>
      <c r="L119" s="15"/>
      <c r="M119" s="36"/>
    </row>
    <row r="120" spans="1:13" ht="90.75" thickBot="1" x14ac:dyDescent="0.3">
      <c r="A120" s="35" t="s">
        <v>493</v>
      </c>
      <c r="B120" s="14" t="s">
        <v>680</v>
      </c>
      <c r="C120" s="39"/>
      <c r="D120" s="15"/>
      <c r="E120" s="56"/>
      <c r="F120" s="16"/>
      <c r="G120" s="17"/>
      <c r="H120" s="15">
        <f>Tabel21011121314[[#This Row],[Kans]]*Tabel21011121314[[#This Row],[Effect]]</f>
        <v>0</v>
      </c>
      <c r="I120" s="14"/>
      <c r="J120" s="15"/>
      <c r="K120" s="18"/>
      <c r="L120" s="15"/>
      <c r="M120" s="36"/>
    </row>
    <row r="121" spans="1:13" ht="120.75" thickBot="1" x14ac:dyDescent="0.3">
      <c r="A121" s="35" t="s">
        <v>494</v>
      </c>
      <c r="B121" s="14" t="s">
        <v>681</v>
      </c>
      <c r="C121" s="39"/>
      <c r="D121" s="15"/>
      <c r="E121" s="56"/>
      <c r="F121" s="16"/>
      <c r="G121" s="17"/>
      <c r="H121" s="15">
        <f>Tabel21011121314[[#This Row],[Kans]]*Tabel21011121314[[#This Row],[Effect]]</f>
        <v>0</v>
      </c>
      <c r="I121" s="14"/>
      <c r="J121" s="15"/>
      <c r="K121" s="18"/>
      <c r="L121" s="15"/>
      <c r="M121" s="36"/>
    </row>
    <row r="122" spans="1:13" ht="60.75" thickBot="1" x14ac:dyDescent="0.3">
      <c r="A122" s="35" t="s">
        <v>495</v>
      </c>
      <c r="B122" s="14" t="s">
        <v>682</v>
      </c>
      <c r="C122" s="39"/>
      <c r="D122" s="15"/>
      <c r="E122" s="56"/>
      <c r="F122" s="16"/>
      <c r="G122" s="17"/>
      <c r="H122" s="15">
        <f>Tabel21011121314[[#This Row],[Kans]]*Tabel21011121314[[#This Row],[Effect]]</f>
        <v>0</v>
      </c>
      <c r="I122" s="14"/>
      <c r="J122" s="15"/>
      <c r="K122" s="18"/>
      <c r="L122" s="15"/>
      <c r="M122" s="36"/>
    </row>
    <row r="123" spans="1:13" ht="75.75" thickBot="1" x14ac:dyDescent="0.3">
      <c r="A123" s="35" t="s">
        <v>496</v>
      </c>
      <c r="B123" s="14" t="s">
        <v>683</v>
      </c>
      <c r="C123" s="39"/>
      <c r="D123" s="15"/>
      <c r="E123" s="56"/>
      <c r="F123" s="16"/>
      <c r="G123" s="17"/>
      <c r="H123" s="15">
        <f>Tabel21011121314[[#This Row],[Kans]]*Tabel21011121314[[#This Row],[Effect]]</f>
        <v>0</v>
      </c>
      <c r="I123" s="14"/>
      <c r="J123" s="15"/>
      <c r="K123" s="18"/>
      <c r="L123" s="15"/>
      <c r="M123" s="36"/>
    </row>
    <row r="124" spans="1:13" ht="105.75" thickBot="1" x14ac:dyDescent="0.3">
      <c r="A124" s="35" t="s">
        <v>497</v>
      </c>
      <c r="B124" s="14" t="s">
        <v>684</v>
      </c>
      <c r="C124" s="39"/>
      <c r="D124" s="15"/>
      <c r="E124" s="56"/>
      <c r="F124" s="16"/>
      <c r="G124" s="17"/>
      <c r="H124" s="15">
        <f>Tabel21011121314[[#This Row],[Kans]]*Tabel21011121314[[#This Row],[Effect]]</f>
        <v>0</v>
      </c>
      <c r="I124" s="14"/>
      <c r="J124" s="15"/>
      <c r="K124" s="18"/>
      <c r="L124" s="15"/>
      <c r="M124" s="36"/>
    </row>
    <row r="125" spans="1:13" ht="90.75" thickBot="1" x14ac:dyDescent="0.3">
      <c r="A125" s="35" t="s">
        <v>498</v>
      </c>
      <c r="B125" s="14" t="s">
        <v>685</v>
      </c>
      <c r="C125" s="39"/>
      <c r="D125" s="15"/>
      <c r="E125" s="56"/>
      <c r="F125" s="16"/>
      <c r="G125" s="17"/>
      <c r="H125" s="15">
        <f>Tabel21011121314[[#This Row],[Kans]]*Tabel21011121314[[#This Row],[Effect]]</f>
        <v>0</v>
      </c>
      <c r="I125" s="14"/>
      <c r="J125" s="15"/>
      <c r="K125" s="18"/>
      <c r="L125" s="15"/>
      <c r="M125" s="36"/>
    </row>
    <row r="126" spans="1:13" ht="90.75" thickBot="1" x14ac:dyDescent="0.3">
      <c r="A126" s="35" t="s">
        <v>499</v>
      </c>
      <c r="B126" s="14" t="s">
        <v>686</v>
      </c>
      <c r="C126" s="39"/>
      <c r="D126" s="15"/>
      <c r="E126" s="56"/>
      <c r="F126" s="16"/>
      <c r="G126" s="17"/>
      <c r="H126" s="15">
        <f>Tabel21011121314[[#This Row],[Kans]]*Tabel21011121314[[#This Row],[Effect]]</f>
        <v>0</v>
      </c>
      <c r="I126" s="14"/>
      <c r="J126" s="15"/>
      <c r="K126" s="18"/>
      <c r="L126" s="15"/>
      <c r="M126" s="36"/>
    </row>
    <row r="127" spans="1:13" ht="90.75" thickBot="1" x14ac:dyDescent="0.3">
      <c r="A127" s="35" t="s">
        <v>500</v>
      </c>
      <c r="B127" s="14" t="s">
        <v>687</v>
      </c>
      <c r="C127" s="39"/>
      <c r="D127" s="15"/>
      <c r="E127" s="56"/>
      <c r="F127" s="16"/>
      <c r="G127" s="17"/>
      <c r="H127" s="15">
        <f>Tabel21011121314[[#This Row],[Kans]]*Tabel21011121314[[#This Row],[Effect]]</f>
        <v>0</v>
      </c>
      <c r="I127" s="14"/>
      <c r="J127" s="15"/>
      <c r="K127" s="18"/>
      <c r="L127" s="15"/>
      <c r="M127" s="36"/>
    </row>
    <row r="128" spans="1:13" ht="120.75" thickBot="1" x14ac:dyDescent="0.3">
      <c r="A128" s="35" t="s">
        <v>501</v>
      </c>
      <c r="B128" s="14" t="s">
        <v>688</v>
      </c>
      <c r="C128" s="39"/>
      <c r="D128" s="15"/>
      <c r="E128" s="56"/>
      <c r="F128" s="16"/>
      <c r="G128" s="17"/>
      <c r="H128" s="15">
        <f>Tabel21011121314[[#This Row],[Kans]]*Tabel21011121314[[#This Row],[Effect]]</f>
        <v>0</v>
      </c>
      <c r="I128" s="14"/>
      <c r="J128" s="15"/>
      <c r="K128" s="18"/>
      <c r="L128" s="15"/>
      <c r="M128" s="36"/>
    </row>
    <row r="129" spans="1:13" ht="105.75" thickBot="1" x14ac:dyDescent="0.3">
      <c r="A129" s="35" t="s">
        <v>502</v>
      </c>
      <c r="B129" s="14" t="s">
        <v>634</v>
      </c>
      <c r="C129" s="39"/>
      <c r="D129" s="15"/>
      <c r="E129" s="56"/>
      <c r="F129" s="16"/>
      <c r="G129" s="17"/>
      <c r="H129" s="15">
        <f>Tabel21011121314[[#This Row],[Kans]]*Tabel21011121314[[#This Row],[Effect]]</f>
        <v>0</v>
      </c>
      <c r="I129" s="14"/>
      <c r="J129" s="15"/>
      <c r="K129" s="18"/>
      <c r="L129" s="15"/>
      <c r="M129" s="36"/>
    </row>
    <row r="130" spans="1:13" ht="90.75" thickBot="1" x14ac:dyDescent="0.3">
      <c r="A130" s="35" t="s">
        <v>503</v>
      </c>
      <c r="B130" s="14" t="s">
        <v>657</v>
      </c>
      <c r="C130" s="39"/>
      <c r="D130" s="15"/>
      <c r="E130" s="56"/>
      <c r="F130" s="16"/>
      <c r="G130" s="17"/>
      <c r="H130" s="15">
        <f>Tabel21011121314[[#This Row],[Kans]]*Tabel21011121314[[#This Row],[Effect]]</f>
        <v>0</v>
      </c>
      <c r="I130" s="14"/>
      <c r="J130" s="15"/>
      <c r="K130" s="18"/>
      <c r="L130" s="15"/>
      <c r="M130" s="36"/>
    </row>
    <row r="131" spans="1:13" ht="120.75" thickBot="1" x14ac:dyDescent="0.3">
      <c r="A131" s="35" t="s">
        <v>504</v>
      </c>
      <c r="B131" s="14" t="s">
        <v>658</v>
      </c>
      <c r="C131" s="39"/>
      <c r="D131" s="15"/>
      <c r="E131" s="56"/>
      <c r="F131" s="16"/>
      <c r="G131" s="17"/>
      <c r="H131" s="15">
        <f>Tabel21011121314[[#This Row],[Kans]]*Tabel21011121314[[#This Row],[Effect]]</f>
        <v>0</v>
      </c>
      <c r="I131" s="14"/>
      <c r="J131" s="15"/>
      <c r="K131" s="18"/>
      <c r="L131" s="15"/>
      <c r="M131" s="36"/>
    </row>
    <row r="132" spans="1:13" ht="120.75" thickBot="1" x14ac:dyDescent="0.3">
      <c r="A132" s="35" t="s">
        <v>505</v>
      </c>
      <c r="B132" s="14" t="s">
        <v>627</v>
      </c>
      <c r="C132" s="39"/>
      <c r="D132" s="15"/>
      <c r="E132" s="56"/>
      <c r="F132" s="16"/>
      <c r="G132" s="17"/>
      <c r="H132" s="15">
        <f>Tabel21011121314[[#This Row],[Kans]]*Tabel21011121314[[#This Row],[Effect]]</f>
        <v>0</v>
      </c>
      <c r="I132" s="14"/>
      <c r="J132" s="15"/>
      <c r="K132" s="18"/>
      <c r="L132" s="15"/>
      <c r="M132" s="36"/>
    </row>
    <row r="133" spans="1:13" ht="120.75" thickBot="1" x14ac:dyDescent="0.3">
      <c r="A133" s="35" t="s">
        <v>506</v>
      </c>
      <c r="B133" s="14" t="s">
        <v>628</v>
      </c>
      <c r="C133" s="39"/>
      <c r="D133" s="15"/>
      <c r="E133" s="56"/>
      <c r="F133" s="16"/>
      <c r="G133" s="17"/>
      <c r="H133" s="15">
        <f>Tabel21011121314[[#This Row],[Kans]]*Tabel21011121314[[#This Row],[Effect]]</f>
        <v>0</v>
      </c>
      <c r="I133" s="14"/>
      <c r="J133" s="15"/>
      <c r="K133" s="18"/>
      <c r="L133" s="15"/>
      <c r="M133" s="36"/>
    </row>
    <row r="134" spans="1:13" ht="120.75" thickBot="1" x14ac:dyDescent="0.3">
      <c r="A134" s="35" t="s">
        <v>507</v>
      </c>
      <c r="B134" s="14" t="s">
        <v>629</v>
      </c>
      <c r="C134" s="39"/>
      <c r="D134" s="15"/>
      <c r="E134" s="56"/>
      <c r="F134" s="16"/>
      <c r="G134" s="17"/>
      <c r="H134" s="15">
        <f>Tabel21011121314[[#This Row],[Kans]]*Tabel21011121314[[#This Row],[Effect]]</f>
        <v>0</v>
      </c>
      <c r="I134" s="14"/>
      <c r="J134" s="15"/>
      <c r="K134" s="18"/>
      <c r="L134" s="15"/>
      <c r="M134" s="36"/>
    </row>
    <row r="135" spans="1:13" ht="15.75" thickBot="1" x14ac:dyDescent="0.3">
      <c r="A135" s="48" t="s">
        <v>508</v>
      </c>
      <c r="B135" s="26" t="s">
        <v>509</v>
      </c>
      <c r="C135" s="27"/>
      <c r="D135" s="27"/>
      <c r="E135" s="59"/>
      <c r="F135" s="27"/>
      <c r="G135" s="27"/>
      <c r="H135" s="27"/>
      <c r="I135" s="27"/>
      <c r="J135" s="27"/>
      <c r="K135" s="27"/>
      <c r="L135" s="27"/>
      <c r="M135" s="49"/>
    </row>
    <row r="136" spans="1:13" ht="75.75" thickBot="1" x14ac:dyDescent="0.3">
      <c r="A136" s="35" t="s">
        <v>510</v>
      </c>
      <c r="B136" s="14" t="s">
        <v>622</v>
      </c>
      <c r="C136" s="39"/>
      <c r="D136" s="15"/>
      <c r="E136" s="56"/>
      <c r="F136" s="16"/>
      <c r="G136" s="17"/>
      <c r="H136" s="15">
        <f>Tabel21011121314[[#This Row],[Kans]]*Tabel21011121314[[#This Row],[Effect]]</f>
        <v>0</v>
      </c>
      <c r="I136" s="14"/>
      <c r="J136" s="15"/>
      <c r="K136" s="18"/>
      <c r="L136" s="15"/>
      <c r="M136" s="36"/>
    </row>
    <row r="137" spans="1:13" ht="105.75" thickBot="1" x14ac:dyDescent="0.3">
      <c r="A137" s="35" t="s">
        <v>511</v>
      </c>
      <c r="B137" s="14" t="s">
        <v>689</v>
      </c>
      <c r="C137" s="39"/>
      <c r="D137" s="15"/>
      <c r="E137" s="56"/>
      <c r="F137" s="16"/>
      <c r="G137" s="17"/>
      <c r="H137" s="15">
        <f>Tabel21011121314[[#This Row],[Kans]]*Tabel21011121314[[#This Row],[Effect]]</f>
        <v>0</v>
      </c>
      <c r="I137" s="14"/>
      <c r="J137" s="15"/>
      <c r="K137" s="18"/>
      <c r="L137" s="15"/>
      <c r="M137" s="36"/>
    </row>
    <row r="138" spans="1:13" ht="105.75" thickBot="1" x14ac:dyDescent="0.3">
      <c r="A138" s="35" t="s">
        <v>512</v>
      </c>
      <c r="B138" s="14" t="s">
        <v>690</v>
      </c>
      <c r="C138" s="39"/>
      <c r="D138" s="15"/>
      <c r="E138" s="56"/>
      <c r="F138" s="16"/>
      <c r="G138" s="17"/>
      <c r="H138" s="15">
        <f>Tabel21011121314[[#This Row],[Kans]]*Tabel21011121314[[#This Row],[Effect]]</f>
        <v>0</v>
      </c>
      <c r="I138" s="14"/>
      <c r="J138" s="15"/>
      <c r="K138" s="18"/>
      <c r="L138" s="15"/>
      <c r="M138" s="36"/>
    </row>
    <row r="139" spans="1:13" ht="120.75" thickBot="1" x14ac:dyDescent="0.3">
      <c r="A139" s="35" t="s">
        <v>513</v>
      </c>
      <c r="B139" s="14" t="s">
        <v>626</v>
      </c>
      <c r="C139" s="39"/>
      <c r="D139" s="15"/>
      <c r="E139" s="56"/>
      <c r="F139" s="16"/>
      <c r="G139" s="17"/>
      <c r="H139" s="15">
        <f>Tabel21011121314[[#This Row],[Kans]]*Tabel21011121314[[#This Row],[Effect]]</f>
        <v>0</v>
      </c>
      <c r="I139" s="14"/>
      <c r="J139" s="15"/>
      <c r="K139" s="18"/>
      <c r="L139" s="15"/>
      <c r="M139" s="36"/>
    </row>
    <row r="140" spans="1:13" ht="15.75" thickBot="1" x14ac:dyDescent="0.3">
      <c r="A140" s="48" t="s">
        <v>514</v>
      </c>
      <c r="B140" s="26" t="s">
        <v>515</v>
      </c>
      <c r="C140" s="27"/>
      <c r="D140" s="27"/>
      <c r="E140" s="59"/>
      <c r="F140" s="27"/>
      <c r="G140" s="27"/>
      <c r="H140" s="27"/>
      <c r="I140" s="27"/>
      <c r="J140" s="27"/>
      <c r="K140" s="27"/>
      <c r="L140" s="27"/>
      <c r="M140" s="49"/>
    </row>
    <row r="141" spans="1:13" ht="45.75" thickBot="1" x14ac:dyDescent="0.3">
      <c r="A141" s="35" t="s">
        <v>516</v>
      </c>
      <c r="B141" s="14" t="s">
        <v>653</v>
      </c>
      <c r="C141" s="39"/>
      <c r="D141" s="15"/>
      <c r="E141" s="56"/>
      <c r="F141" s="16"/>
      <c r="G141" s="17"/>
      <c r="H141" s="15">
        <f>Tabel21011121314[[#This Row],[Kans]]*Tabel21011121314[[#This Row],[Effect]]</f>
        <v>0</v>
      </c>
      <c r="I141" s="14"/>
      <c r="J141" s="15"/>
      <c r="K141" s="18"/>
      <c r="L141" s="15"/>
      <c r="M141" s="36"/>
    </row>
    <row r="142" spans="1:13" ht="45.75" thickBot="1" x14ac:dyDescent="0.3">
      <c r="A142" s="35" t="s">
        <v>517</v>
      </c>
      <c r="B142" s="14" t="s">
        <v>691</v>
      </c>
      <c r="C142" s="39"/>
      <c r="D142" s="15"/>
      <c r="E142" s="56"/>
      <c r="F142" s="16"/>
      <c r="G142" s="17"/>
      <c r="H142" s="15">
        <f>Tabel21011121314[[#This Row],[Kans]]*Tabel21011121314[[#This Row],[Effect]]</f>
        <v>0</v>
      </c>
      <c r="I142" s="14"/>
      <c r="J142" s="15"/>
      <c r="K142" s="18"/>
      <c r="L142" s="15"/>
      <c r="M142" s="36"/>
    </row>
    <row r="143" spans="1:13" ht="90.75" thickBot="1" x14ac:dyDescent="0.3">
      <c r="A143" s="35" t="s">
        <v>518</v>
      </c>
      <c r="B143" s="14" t="s">
        <v>692</v>
      </c>
      <c r="C143" s="39"/>
      <c r="D143" s="15"/>
      <c r="E143" s="56"/>
      <c r="F143" s="16"/>
      <c r="G143" s="17"/>
      <c r="H143" s="15">
        <f>Tabel21011121314[[#This Row],[Kans]]*Tabel21011121314[[#This Row],[Effect]]</f>
        <v>0</v>
      </c>
      <c r="I143" s="14"/>
      <c r="J143" s="15"/>
      <c r="K143" s="18"/>
      <c r="L143" s="15"/>
      <c r="M143" s="36"/>
    </row>
    <row r="144" spans="1:13" ht="75.75" thickBot="1" x14ac:dyDescent="0.3">
      <c r="A144" s="35" t="s">
        <v>519</v>
      </c>
      <c r="B144" s="14" t="s">
        <v>693</v>
      </c>
      <c r="C144" s="39"/>
      <c r="D144" s="15"/>
      <c r="E144" s="56"/>
      <c r="F144" s="16"/>
      <c r="G144" s="17"/>
      <c r="H144" s="15">
        <f>Tabel21011121314[[#This Row],[Kans]]*Tabel21011121314[[#This Row],[Effect]]</f>
        <v>0</v>
      </c>
      <c r="I144" s="14"/>
      <c r="J144" s="15"/>
      <c r="K144" s="18"/>
      <c r="L144" s="15"/>
      <c r="M144" s="36"/>
    </row>
    <row r="145" spans="1:13" ht="105.75" thickBot="1" x14ac:dyDescent="0.3">
      <c r="A145" s="35" t="s">
        <v>520</v>
      </c>
      <c r="B145" s="14" t="s">
        <v>694</v>
      </c>
      <c r="C145" s="39"/>
      <c r="D145" s="15"/>
      <c r="E145" s="56"/>
      <c r="F145" s="16"/>
      <c r="G145" s="17"/>
      <c r="H145" s="15">
        <f>Tabel21011121314[[#This Row],[Kans]]*Tabel21011121314[[#This Row],[Effect]]</f>
        <v>0</v>
      </c>
      <c r="I145" s="14"/>
      <c r="J145" s="15"/>
      <c r="K145" s="18"/>
      <c r="L145" s="15"/>
      <c r="M145" s="36"/>
    </row>
    <row r="146" spans="1:13" ht="15.75" thickBot="1" x14ac:dyDescent="0.3">
      <c r="A146" s="48" t="s">
        <v>521</v>
      </c>
      <c r="B146" s="26" t="s">
        <v>522</v>
      </c>
      <c r="C146" s="27"/>
      <c r="D146" s="27"/>
      <c r="E146" s="59"/>
      <c r="F146" s="27"/>
      <c r="G146" s="27"/>
      <c r="H146" s="27"/>
      <c r="I146" s="27"/>
      <c r="J146" s="27"/>
      <c r="K146" s="27"/>
      <c r="L146" s="27"/>
      <c r="M146" s="49"/>
    </row>
    <row r="147" spans="1:13" ht="135.75" thickBot="1" x14ac:dyDescent="0.3">
      <c r="A147" s="35" t="s">
        <v>523</v>
      </c>
      <c r="B147" s="14" t="s">
        <v>623</v>
      </c>
      <c r="C147" s="39"/>
      <c r="D147" s="15"/>
      <c r="E147" s="56"/>
      <c r="F147" s="16"/>
      <c r="G147" s="17"/>
      <c r="H147" s="15">
        <f>Tabel21011121314[[#This Row],[Kans]]*Tabel21011121314[[#This Row],[Effect]]</f>
        <v>0</v>
      </c>
      <c r="I147" s="14"/>
      <c r="J147" s="15"/>
      <c r="K147" s="18"/>
      <c r="L147" s="15"/>
      <c r="M147" s="36"/>
    </row>
    <row r="148" spans="1:13" ht="105.75" thickBot="1" x14ac:dyDescent="0.3">
      <c r="A148" s="35" t="s">
        <v>524</v>
      </c>
      <c r="B148" s="14" t="s">
        <v>654</v>
      </c>
      <c r="C148" s="39"/>
      <c r="D148" s="15"/>
      <c r="E148" s="56"/>
      <c r="F148" s="16"/>
      <c r="G148" s="17"/>
      <c r="H148" s="15">
        <f>Tabel21011121314[[#This Row],[Kans]]*Tabel21011121314[[#This Row],[Effect]]</f>
        <v>0</v>
      </c>
      <c r="I148" s="14"/>
      <c r="J148" s="15"/>
      <c r="K148" s="18"/>
      <c r="L148" s="15"/>
      <c r="M148" s="36"/>
    </row>
    <row r="149" spans="1:13" ht="105.75" thickBot="1" x14ac:dyDescent="0.3">
      <c r="A149" s="35" t="s">
        <v>525</v>
      </c>
      <c r="B149" s="14" t="s">
        <v>655</v>
      </c>
      <c r="C149" s="39"/>
      <c r="D149" s="15"/>
      <c r="E149" s="56"/>
      <c r="F149" s="16"/>
      <c r="G149" s="17"/>
      <c r="H149" s="15">
        <f>Tabel21011121314[[#This Row],[Kans]]*Tabel21011121314[[#This Row],[Effect]]</f>
        <v>0</v>
      </c>
      <c r="I149" s="14"/>
      <c r="J149" s="15"/>
      <c r="K149" s="18"/>
      <c r="L149" s="15"/>
      <c r="M149" s="36"/>
    </row>
    <row r="150" spans="1:13" ht="15.75" thickBot="1" x14ac:dyDescent="0.3">
      <c r="A150" s="48" t="s">
        <v>526</v>
      </c>
      <c r="B150" s="26" t="s">
        <v>527</v>
      </c>
      <c r="C150" s="27"/>
      <c r="D150" s="27"/>
      <c r="E150" s="59"/>
      <c r="F150" s="27"/>
      <c r="G150" s="27"/>
      <c r="H150" s="27"/>
      <c r="I150" s="27"/>
      <c r="J150" s="27"/>
      <c r="K150" s="27"/>
      <c r="L150" s="27"/>
      <c r="M150" s="49"/>
    </row>
    <row r="151" spans="1:13" ht="120.75" thickBot="1" x14ac:dyDescent="0.3">
      <c r="A151" s="35" t="s">
        <v>528</v>
      </c>
      <c r="B151" s="14" t="s">
        <v>656</v>
      </c>
      <c r="C151" s="39"/>
      <c r="D151" s="15"/>
      <c r="E151" s="56"/>
      <c r="F151" s="16"/>
      <c r="G151" s="17"/>
      <c r="H151" s="15">
        <f>Tabel21011121314[[#This Row],[Kans]]*Tabel21011121314[[#This Row],[Effect]]</f>
        <v>0</v>
      </c>
      <c r="I151" s="14"/>
      <c r="J151" s="15"/>
      <c r="K151" s="18"/>
      <c r="L151" s="15"/>
      <c r="M151" s="36"/>
    </row>
    <row r="152" spans="1:13" ht="105.75" thickBot="1" x14ac:dyDescent="0.3">
      <c r="A152" s="35" t="s">
        <v>529</v>
      </c>
      <c r="B152" s="14" t="s">
        <v>695</v>
      </c>
      <c r="C152" s="39"/>
      <c r="D152" s="15"/>
      <c r="E152" s="56"/>
      <c r="F152" s="16"/>
      <c r="G152" s="17"/>
      <c r="H152" s="15">
        <f>Tabel21011121314[[#This Row],[Kans]]*Tabel21011121314[[#This Row],[Effect]]</f>
        <v>0</v>
      </c>
      <c r="I152" s="14"/>
      <c r="J152" s="15"/>
      <c r="K152" s="18"/>
      <c r="L152" s="15"/>
      <c r="M152" s="36"/>
    </row>
    <row r="153" spans="1:13" ht="135.75" thickBot="1" x14ac:dyDescent="0.3">
      <c r="A153" s="37" t="s">
        <v>530</v>
      </c>
      <c r="B153" s="38" t="s">
        <v>696</v>
      </c>
      <c r="C153" s="39"/>
      <c r="D153" s="15"/>
      <c r="E153" s="57"/>
      <c r="F153" s="40"/>
      <c r="G153" s="41"/>
      <c r="H153" s="39">
        <f>Tabel21011121314[[#This Row],[Kans]]*Tabel21011121314[[#This Row],[Effect]]</f>
        <v>0</v>
      </c>
      <c r="I153" s="38"/>
      <c r="J153" s="39"/>
      <c r="K153" s="42"/>
      <c r="L153" s="39"/>
      <c r="M153" s="43"/>
    </row>
    <row r="154" spans="1:13" ht="15.75" thickBot="1" x14ac:dyDescent="0.3"/>
    <row r="155" spans="1:13" ht="15.75" thickBot="1" x14ac:dyDescent="0.3">
      <c r="B155" s="19" t="s">
        <v>715</v>
      </c>
      <c r="C155" s="13">
        <v>131</v>
      </c>
      <c r="D155" s="13"/>
    </row>
    <row r="156" spans="1:13" ht="15.75" thickBot="1" x14ac:dyDescent="0.3">
      <c r="B156" s="19" t="s">
        <v>713</v>
      </c>
      <c r="C156" s="13">
        <f>COUNTIF(C4:C153,D156)</f>
        <v>0</v>
      </c>
      <c r="D156" s="13" t="s">
        <v>581</v>
      </c>
    </row>
    <row r="157" spans="1:13" ht="15.75" thickBot="1" x14ac:dyDescent="0.3">
      <c r="B157" s="19" t="s">
        <v>714</v>
      </c>
      <c r="C157" s="13">
        <f>COUNTIF(C5:C153,D157)</f>
        <v>0</v>
      </c>
      <c r="D157" s="13" t="s">
        <v>1</v>
      </c>
    </row>
    <row r="158" spans="1:13" ht="15.75" thickBot="1" x14ac:dyDescent="0.3">
      <c r="B158" s="19" t="s">
        <v>718</v>
      </c>
      <c r="C158" s="13">
        <f>COUNTIF(C5:C153,D158)</f>
        <v>0</v>
      </c>
      <c r="D158" s="13" t="s">
        <v>717</v>
      </c>
    </row>
    <row r="159" spans="1:13" ht="15.75" thickBot="1" x14ac:dyDescent="0.3">
      <c r="B159" s="19" t="s">
        <v>716</v>
      </c>
      <c r="C159" s="20">
        <f>(C156+C158)/C155</f>
        <v>0</v>
      </c>
      <c r="D159" s="13" t="s">
        <v>697</v>
      </c>
    </row>
  </sheetData>
  <mergeCells count="1">
    <mergeCell ref="A2:M2"/>
  </mergeCells>
  <conditionalFormatting sqref="C1:H1 C154:H154 C3 F3:H3 C160:H1048576 E155:H157 E159:H159 E4:M4 E18:M18">
    <cfRule type="cellIs" dxfId="443" priority="682" operator="equal">
      <formula>"Nee"</formula>
    </cfRule>
  </conditionalFormatting>
  <conditionalFormatting sqref="L1 L154:L157 L159:L1048576 L3">
    <cfRule type="cellIs" dxfId="442" priority="679" operator="equal">
      <formula>"Gesloten"</formula>
    </cfRule>
    <cfRule type="cellIs" dxfId="441" priority="680" operator="equal">
      <formula>"In behandeling"</formula>
    </cfRule>
    <cfRule type="cellIs" dxfId="440" priority="681" operator="equal">
      <formula>"Open"</formula>
    </cfRule>
  </conditionalFormatting>
  <conditionalFormatting sqref="C70">
    <cfRule type="cellIs" dxfId="439" priority="583" operator="equal">
      <formula>"Nee"</formula>
    </cfRule>
  </conditionalFormatting>
  <conditionalFormatting sqref="C19:C20">
    <cfRule type="cellIs" dxfId="438" priority="591" operator="equal">
      <formula>"Nee"</formula>
    </cfRule>
  </conditionalFormatting>
  <conditionalFormatting sqref="C85">
    <cfRule type="cellIs" dxfId="437" priority="586" operator="equal">
      <formula>"Nee"</formula>
    </cfRule>
  </conditionalFormatting>
  <conditionalFormatting sqref="C30">
    <cfRule type="cellIs" dxfId="436" priority="589" operator="equal">
      <formula>"Nee"</formula>
    </cfRule>
  </conditionalFormatting>
  <conditionalFormatting sqref="C33">
    <cfRule type="cellIs" dxfId="435" priority="588" operator="equal">
      <formula>"Nee"</formula>
    </cfRule>
  </conditionalFormatting>
  <conditionalFormatting sqref="C52">
    <cfRule type="cellIs" dxfId="434" priority="587" operator="equal">
      <formula>"Nee"</formula>
    </cfRule>
  </conditionalFormatting>
  <conditionalFormatting sqref="C63">
    <cfRule type="cellIs" dxfId="433" priority="584" operator="equal">
      <formula>"Nee"</formula>
    </cfRule>
  </conditionalFormatting>
  <conditionalFormatting sqref="C84">
    <cfRule type="cellIs" dxfId="432" priority="582" operator="equal">
      <formula>"Nee"</formula>
    </cfRule>
  </conditionalFormatting>
  <conditionalFormatting sqref="C97">
    <cfRule type="cellIs" dxfId="431" priority="580" operator="equal">
      <formula>"Nee"</formula>
    </cfRule>
  </conditionalFormatting>
  <conditionalFormatting sqref="C117">
    <cfRule type="cellIs" dxfId="430" priority="578" operator="equal">
      <formula>"Nee"</formula>
    </cfRule>
  </conditionalFormatting>
  <conditionalFormatting sqref="C135">
    <cfRule type="cellIs" dxfId="429" priority="577" operator="equal">
      <formula>"Nee"</formula>
    </cfRule>
  </conditionalFormatting>
  <conditionalFormatting sqref="C140">
    <cfRule type="cellIs" dxfId="428" priority="576" operator="equal">
      <formula>"Nee"</formula>
    </cfRule>
  </conditionalFormatting>
  <conditionalFormatting sqref="C146">
    <cfRule type="cellIs" dxfId="427" priority="575" operator="equal">
      <formula>"Nee"</formula>
    </cfRule>
  </conditionalFormatting>
  <conditionalFormatting sqref="C150">
    <cfRule type="cellIs" dxfId="426" priority="574" operator="equal">
      <formula>"Nee"</formula>
    </cfRule>
  </conditionalFormatting>
  <conditionalFormatting sqref="C4">
    <cfRule type="cellIs" dxfId="425" priority="573" operator="equal">
      <formula>"Nee"</formula>
    </cfRule>
  </conditionalFormatting>
  <conditionalFormatting sqref="C18">
    <cfRule type="cellIs" dxfId="424" priority="572" operator="equal">
      <formula>"Nee"</formula>
    </cfRule>
  </conditionalFormatting>
  <conditionalFormatting sqref="C69">
    <cfRule type="cellIs" dxfId="423" priority="571" operator="equal">
      <formula>"Nee"</formula>
    </cfRule>
  </conditionalFormatting>
  <conditionalFormatting sqref="H86:H96">
    <cfRule type="cellIs" dxfId="422" priority="316" operator="equal">
      <formula>"Nee"</formula>
    </cfRule>
  </conditionalFormatting>
  <conditionalFormatting sqref="H98:H101">
    <cfRule type="cellIs" dxfId="421" priority="293" operator="between">
      <formula>5</formula>
      <formula>8</formula>
    </cfRule>
    <cfRule type="cellIs" dxfId="420" priority="294" operator="between">
      <formula>0</formula>
      <formula>4</formula>
    </cfRule>
    <cfRule type="cellIs" dxfId="419" priority="295" operator="between">
      <formula>9</formula>
      <formula>25</formula>
    </cfRule>
  </conditionalFormatting>
  <conditionalFormatting sqref="H98:H101">
    <cfRule type="cellIs" dxfId="418" priority="301" operator="equal">
      <formula>"Nee"</formula>
    </cfRule>
  </conditionalFormatting>
  <conditionalFormatting sqref="H5:H17">
    <cfRule type="cellIs" dxfId="417" priority="421" operator="equal">
      <formula>"Nee"</formula>
    </cfRule>
  </conditionalFormatting>
  <conditionalFormatting sqref="L5:L17">
    <cfRule type="cellIs" dxfId="416" priority="418" operator="equal">
      <formula>"Gesloten"</formula>
    </cfRule>
    <cfRule type="cellIs" dxfId="415" priority="419" operator="equal">
      <formula>"In behandeling"</formula>
    </cfRule>
    <cfRule type="cellIs" dxfId="414" priority="420" operator="equal">
      <formula>"Open"</formula>
    </cfRule>
  </conditionalFormatting>
  <conditionalFormatting sqref="F5:F17">
    <cfRule type="containsBlanks" priority="416">
      <formula>LEN(TRIM(F5))=0</formula>
    </cfRule>
    <cfRule type="containsBlanks" priority="417">
      <formula>LEN(TRIM(F5))=0</formula>
    </cfRule>
  </conditionalFormatting>
  <conditionalFormatting sqref="H5:H17">
    <cfRule type="cellIs" dxfId="413" priority="413" operator="between">
      <formula>5</formula>
      <formula>8</formula>
    </cfRule>
    <cfRule type="cellIs" dxfId="412" priority="414" operator="between">
      <formula>0</formula>
      <formula>4</formula>
    </cfRule>
    <cfRule type="cellIs" dxfId="411" priority="415" operator="between">
      <formula>9</formula>
      <formula>25</formula>
    </cfRule>
  </conditionalFormatting>
  <conditionalFormatting sqref="H71:H83">
    <cfRule type="cellIs" dxfId="410" priority="331" operator="equal">
      <formula>"Nee"</formula>
    </cfRule>
  </conditionalFormatting>
  <conditionalFormatting sqref="L71:L83">
    <cfRule type="cellIs" dxfId="409" priority="328" operator="equal">
      <formula>"Gesloten"</formula>
    </cfRule>
    <cfRule type="cellIs" dxfId="408" priority="329" operator="equal">
      <formula>"In behandeling"</formula>
    </cfRule>
    <cfRule type="cellIs" dxfId="407" priority="330" operator="equal">
      <formula>"Open"</formula>
    </cfRule>
  </conditionalFormatting>
  <conditionalFormatting sqref="F71:F83">
    <cfRule type="containsBlanks" priority="326">
      <formula>LEN(TRIM(F71))=0</formula>
    </cfRule>
    <cfRule type="containsBlanks" priority="327">
      <formula>LEN(TRIM(F71))=0</formula>
    </cfRule>
  </conditionalFormatting>
  <conditionalFormatting sqref="H71:H83">
    <cfRule type="cellIs" dxfId="406" priority="323" operator="between">
      <formula>5</formula>
      <formula>8</formula>
    </cfRule>
    <cfRule type="cellIs" dxfId="405" priority="324" operator="between">
      <formula>0</formula>
      <formula>4</formula>
    </cfRule>
    <cfRule type="cellIs" dxfId="404" priority="325" operator="between">
      <formula>9</formula>
      <formula>25</formula>
    </cfRule>
  </conditionalFormatting>
  <conditionalFormatting sqref="L86:L96">
    <cfRule type="cellIs" dxfId="403" priority="313" operator="equal">
      <formula>"Gesloten"</formula>
    </cfRule>
    <cfRule type="cellIs" dxfId="402" priority="314" operator="equal">
      <formula>"In behandeling"</formula>
    </cfRule>
    <cfRule type="cellIs" dxfId="401" priority="315" operator="equal">
      <formula>"Open"</formula>
    </cfRule>
  </conditionalFormatting>
  <conditionalFormatting sqref="F86:F96">
    <cfRule type="containsBlanks" priority="311">
      <formula>LEN(TRIM(F86))=0</formula>
    </cfRule>
    <cfRule type="containsBlanks" priority="312">
      <formula>LEN(TRIM(F86))=0</formula>
    </cfRule>
  </conditionalFormatting>
  <conditionalFormatting sqref="H86:H96">
    <cfRule type="cellIs" dxfId="400" priority="308" operator="between">
      <formula>5</formula>
      <formula>8</formula>
    </cfRule>
    <cfRule type="cellIs" dxfId="399" priority="309" operator="between">
      <formula>0</formula>
      <formula>4</formula>
    </cfRule>
    <cfRule type="cellIs" dxfId="398" priority="310" operator="between">
      <formula>9</formula>
      <formula>25</formula>
    </cfRule>
  </conditionalFormatting>
  <conditionalFormatting sqref="L98:L101">
    <cfRule type="cellIs" dxfId="397" priority="298" operator="equal">
      <formula>"Gesloten"</formula>
    </cfRule>
    <cfRule type="cellIs" dxfId="396" priority="299" operator="equal">
      <formula>"In behandeling"</formula>
    </cfRule>
    <cfRule type="cellIs" dxfId="395" priority="300" operator="equal">
      <formula>"Open"</formula>
    </cfRule>
  </conditionalFormatting>
  <conditionalFormatting sqref="F98:F101">
    <cfRule type="containsBlanks" priority="296">
      <formula>LEN(TRIM(F98))=0</formula>
    </cfRule>
    <cfRule type="containsBlanks" priority="297">
      <formula>LEN(TRIM(F98))=0</formula>
    </cfRule>
  </conditionalFormatting>
  <conditionalFormatting sqref="H103:H116">
    <cfRule type="cellIs" dxfId="394" priority="278" operator="between">
      <formula>5</formula>
      <formula>8</formula>
    </cfRule>
    <cfRule type="cellIs" dxfId="393" priority="279" operator="between">
      <formula>0</formula>
      <formula>4</formula>
    </cfRule>
    <cfRule type="cellIs" dxfId="392" priority="280" operator="between">
      <formula>9</formula>
      <formula>25</formula>
    </cfRule>
  </conditionalFormatting>
  <conditionalFormatting sqref="H103:H116">
    <cfRule type="cellIs" dxfId="391" priority="286" operator="equal">
      <formula>"Nee"</formula>
    </cfRule>
  </conditionalFormatting>
  <conditionalFormatting sqref="L103:L116">
    <cfRule type="cellIs" dxfId="390" priority="283" operator="equal">
      <formula>"Gesloten"</formula>
    </cfRule>
    <cfRule type="cellIs" dxfId="389" priority="284" operator="equal">
      <formula>"In behandeling"</formula>
    </cfRule>
    <cfRule type="cellIs" dxfId="388" priority="285" operator="equal">
      <formula>"Open"</formula>
    </cfRule>
  </conditionalFormatting>
  <conditionalFormatting sqref="F103:F116">
    <cfRule type="containsBlanks" priority="281">
      <formula>LEN(TRIM(F103))=0</formula>
    </cfRule>
    <cfRule type="containsBlanks" priority="282">
      <formula>LEN(TRIM(F103))=0</formula>
    </cfRule>
  </conditionalFormatting>
  <conditionalFormatting sqref="H118:H134">
    <cfRule type="cellIs" dxfId="387" priority="271" operator="equal">
      <formula>"Nee"</formula>
    </cfRule>
  </conditionalFormatting>
  <conditionalFormatting sqref="L118:L134">
    <cfRule type="cellIs" dxfId="386" priority="268" operator="equal">
      <formula>"Gesloten"</formula>
    </cfRule>
    <cfRule type="cellIs" dxfId="385" priority="269" operator="equal">
      <formula>"In behandeling"</formula>
    </cfRule>
    <cfRule type="cellIs" dxfId="384" priority="270" operator="equal">
      <formula>"Open"</formula>
    </cfRule>
  </conditionalFormatting>
  <conditionalFormatting sqref="F118:F134">
    <cfRule type="containsBlanks" priority="266">
      <formula>LEN(TRIM(F118))=0</formula>
    </cfRule>
    <cfRule type="containsBlanks" priority="267">
      <formula>LEN(TRIM(F118))=0</formula>
    </cfRule>
  </conditionalFormatting>
  <conditionalFormatting sqref="H118:H134">
    <cfRule type="cellIs" dxfId="383" priority="263" operator="between">
      <formula>5</formula>
      <formula>8</formula>
    </cfRule>
    <cfRule type="cellIs" dxfId="382" priority="264" operator="between">
      <formula>0</formula>
      <formula>4</formula>
    </cfRule>
    <cfRule type="cellIs" dxfId="381" priority="265" operator="between">
      <formula>9</formula>
      <formula>25</formula>
    </cfRule>
  </conditionalFormatting>
  <conditionalFormatting sqref="H136:H139">
    <cfRule type="cellIs" dxfId="380" priority="256" operator="equal">
      <formula>"Nee"</formula>
    </cfRule>
  </conditionalFormatting>
  <conditionalFormatting sqref="L136:L139">
    <cfRule type="cellIs" dxfId="379" priority="253" operator="equal">
      <formula>"Gesloten"</formula>
    </cfRule>
    <cfRule type="cellIs" dxfId="378" priority="254" operator="equal">
      <formula>"In behandeling"</formula>
    </cfRule>
    <cfRule type="cellIs" dxfId="377" priority="255" operator="equal">
      <formula>"Open"</formula>
    </cfRule>
  </conditionalFormatting>
  <conditionalFormatting sqref="F136:F139">
    <cfRule type="containsBlanks" priority="251">
      <formula>LEN(TRIM(F136))=0</formula>
    </cfRule>
    <cfRule type="containsBlanks" priority="252">
      <formula>LEN(TRIM(F136))=0</formula>
    </cfRule>
  </conditionalFormatting>
  <conditionalFormatting sqref="H136:H139">
    <cfRule type="cellIs" dxfId="376" priority="248" operator="between">
      <formula>5</formula>
      <formula>8</formula>
    </cfRule>
    <cfRule type="cellIs" dxfId="375" priority="249" operator="between">
      <formula>0</formula>
      <formula>4</formula>
    </cfRule>
    <cfRule type="cellIs" dxfId="374" priority="250" operator="between">
      <formula>9</formula>
      <formula>25</formula>
    </cfRule>
  </conditionalFormatting>
  <conditionalFormatting sqref="H141:H145">
    <cfRule type="cellIs" dxfId="373" priority="241" operator="equal">
      <formula>"Nee"</formula>
    </cfRule>
  </conditionalFormatting>
  <conditionalFormatting sqref="L141:L145">
    <cfRule type="cellIs" dxfId="372" priority="238" operator="equal">
      <formula>"Gesloten"</formula>
    </cfRule>
    <cfRule type="cellIs" dxfId="371" priority="239" operator="equal">
      <formula>"In behandeling"</formula>
    </cfRule>
    <cfRule type="cellIs" dxfId="370" priority="240" operator="equal">
      <formula>"Open"</formula>
    </cfRule>
  </conditionalFormatting>
  <conditionalFormatting sqref="F141:F145">
    <cfRule type="containsBlanks" priority="236">
      <formula>LEN(TRIM(F141))=0</formula>
    </cfRule>
    <cfRule type="containsBlanks" priority="237">
      <formula>LEN(TRIM(F141))=0</formula>
    </cfRule>
  </conditionalFormatting>
  <conditionalFormatting sqref="H141:H145">
    <cfRule type="cellIs" dxfId="369" priority="233" operator="between">
      <formula>5</formula>
      <formula>8</formula>
    </cfRule>
    <cfRule type="cellIs" dxfId="368" priority="234" operator="between">
      <formula>0</formula>
      <formula>4</formula>
    </cfRule>
    <cfRule type="cellIs" dxfId="367" priority="235" operator="between">
      <formula>9</formula>
      <formula>25</formula>
    </cfRule>
  </conditionalFormatting>
  <conditionalFormatting sqref="H147:H149">
    <cfRule type="cellIs" dxfId="366" priority="226" operator="equal">
      <formula>"Nee"</formula>
    </cfRule>
  </conditionalFormatting>
  <conditionalFormatting sqref="L147:L149">
    <cfRule type="cellIs" dxfId="365" priority="223" operator="equal">
      <formula>"Gesloten"</formula>
    </cfRule>
    <cfRule type="cellIs" dxfId="364" priority="224" operator="equal">
      <formula>"In behandeling"</formula>
    </cfRule>
    <cfRule type="cellIs" dxfId="363" priority="225" operator="equal">
      <formula>"Open"</formula>
    </cfRule>
  </conditionalFormatting>
  <conditionalFormatting sqref="F147:F149">
    <cfRule type="containsBlanks" priority="221">
      <formula>LEN(TRIM(F147))=0</formula>
    </cfRule>
    <cfRule type="containsBlanks" priority="222">
      <formula>LEN(TRIM(F147))=0</formula>
    </cfRule>
  </conditionalFormatting>
  <conditionalFormatting sqref="H147:H149">
    <cfRule type="cellIs" dxfId="362" priority="218" operator="between">
      <formula>5</formula>
      <formula>8</formula>
    </cfRule>
    <cfRule type="cellIs" dxfId="361" priority="219" operator="between">
      <formula>0</formula>
      <formula>4</formula>
    </cfRule>
    <cfRule type="cellIs" dxfId="360" priority="220" operator="between">
      <formula>9</formula>
      <formula>25</formula>
    </cfRule>
  </conditionalFormatting>
  <conditionalFormatting sqref="H151:H153 C151:C153">
    <cfRule type="cellIs" dxfId="359" priority="211" operator="equal">
      <formula>"Nee"</formula>
    </cfRule>
  </conditionalFormatting>
  <conditionalFormatting sqref="L151:L153">
    <cfRule type="cellIs" dxfId="358" priority="208" operator="equal">
      <formula>"Gesloten"</formula>
    </cfRule>
    <cfRule type="cellIs" dxfId="357" priority="209" operator="equal">
      <formula>"In behandeling"</formula>
    </cfRule>
    <cfRule type="cellIs" dxfId="356" priority="210" operator="equal">
      <formula>"Open"</formula>
    </cfRule>
  </conditionalFormatting>
  <conditionalFormatting sqref="F151:F153">
    <cfRule type="containsBlanks" priority="206">
      <formula>LEN(TRIM(F151))=0</formula>
    </cfRule>
    <cfRule type="containsBlanks" priority="207">
      <formula>LEN(TRIM(F151))=0</formula>
    </cfRule>
  </conditionalFormatting>
  <conditionalFormatting sqref="H151:H153">
    <cfRule type="cellIs" dxfId="355" priority="203" operator="between">
      <formula>5</formula>
      <formula>8</formula>
    </cfRule>
    <cfRule type="cellIs" dxfId="354" priority="204" operator="between">
      <formula>0</formula>
      <formula>4</formula>
    </cfRule>
    <cfRule type="cellIs" dxfId="353" priority="205" operator="between">
      <formula>9</formula>
      <formula>25</formula>
    </cfRule>
  </conditionalFormatting>
  <conditionalFormatting sqref="E158:H158">
    <cfRule type="cellIs" dxfId="352" priority="196" operator="equal">
      <formula>"Nee"</formula>
    </cfRule>
  </conditionalFormatting>
  <conditionalFormatting sqref="L158">
    <cfRule type="cellIs" dxfId="351" priority="193" operator="equal">
      <formula>"Gesloten"</formula>
    </cfRule>
    <cfRule type="cellIs" dxfId="350" priority="194" operator="equal">
      <formula>"In behandeling"</formula>
    </cfRule>
    <cfRule type="cellIs" dxfId="349" priority="195" operator="equal">
      <formula>"Open"</formula>
    </cfRule>
  </conditionalFormatting>
  <conditionalFormatting sqref="C147:C149">
    <cfRule type="cellIs" dxfId="348" priority="191" operator="equal">
      <formula>"Nee"</formula>
    </cfRule>
  </conditionalFormatting>
  <conditionalFormatting sqref="C141:C145">
    <cfRule type="cellIs" dxfId="347" priority="190" operator="equal">
      <formula>"Nee"</formula>
    </cfRule>
  </conditionalFormatting>
  <conditionalFormatting sqref="C136:C139">
    <cfRule type="cellIs" dxfId="346" priority="189" operator="equal">
      <formula>"Nee"</formula>
    </cfRule>
  </conditionalFormatting>
  <conditionalFormatting sqref="C118:C134">
    <cfRule type="cellIs" dxfId="345" priority="188" operator="equal">
      <formula>"Nee"</formula>
    </cfRule>
  </conditionalFormatting>
  <conditionalFormatting sqref="C103:C116">
    <cfRule type="cellIs" dxfId="344" priority="187" operator="equal">
      <formula>"Nee"</formula>
    </cfRule>
  </conditionalFormatting>
  <conditionalFormatting sqref="C98:C101">
    <cfRule type="cellIs" dxfId="343" priority="186" operator="equal">
      <formula>"Nee"</formula>
    </cfRule>
  </conditionalFormatting>
  <conditionalFormatting sqref="C86:C96">
    <cfRule type="cellIs" dxfId="342" priority="185" operator="equal">
      <formula>"Nee"</formula>
    </cfRule>
  </conditionalFormatting>
  <conditionalFormatting sqref="C71:C83">
    <cfRule type="cellIs" dxfId="341" priority="184" operator="equal">
      <formula>"Nee"</formula>
    </cfRule>
  </conditionalFormatting>
  <conditionalFormatting sqref="C5:C17">
    <cfRule type="cellIs" dxfId="340" priority="182" operator="equal">
      <formula>"Nee"</formula>
    </cfRule>
  </conditionalFormatting>
  <conditionalFormatting sqref="C155:D158 D159">
    <cfRule type="cellIs" dxfId="339" priority="181" operator="equal">
      <formula>"Nee"</formula>
    </cfRule>
  </conditionalFormatting>
  <conditionalFormatting sqref="C21:C29 H21:H29">
    <cfRule type="cellIs" dxfId="338" priority="180" operator="equal">
      <formula>"Nee"</formula>
    </cfRule>
  </conditionalFormatting>
  <conditionalFormatting sqref="L26">
    <cfRule type="cellIs" dxfId="337" priority="177" operator="equal">
      <formula>"Gesloten"</formula>
    </cfRule>
    <cfRule type="cellIs" dxfId="336" priority="178" operator="equal">
      <formula>"In behandeling"</formula>
    </cfRule>
    <cfRule type="cellIs" dxfId="335" priority="179" operator="equal">
      <formula>"Open"</formula>
    </cfRule>
  </conditionalFormatting>
  <conditionalFormatting sqref="F21:F29">
    <cfRule type="containsBlanks" priority="175">
      <formula>LEN(TRIM(F21))=0</formula>
    </cfRule>
    <cfRule type="containsBlanks" priority="176">
      <formula>LEN(TRIM(F21))=0</formula>
    </cfRule>
  </conditionalFormatting>
  <conditionalFormatting sqref="H21:H29">
    <cfRule type="cellIs" dxfId="334" priority="172" operator="between">
      <formula>5</formula>
      <formula>8</formula>
    </cfRule>
    <cfRule type="cellIs" dxfId="333" priority="173" operator="between">
      <formula>0</formula>
      <formula>4</formula>
    </cfRule>
    <cfRule type="cellIs" dxfId="332" priority="174" operator="between">
      <formula>9</formula>
      <formula>25</formula>
    </cfRule>
  </conditionalFormatting>
  <conditionalFormatting sqref="C31:C32">
    <cfRule type="cellIs" dxfId="331" priority="171" operator="equal">
      <formula>"Nee"</formula>
    </cfRule>
  </conditionalFormatting>
  <conditionalFormatting sqref="F31:F32">
    <cfRule type="containsBlanks" priority="166">
      <formula>LEN(TRIM(F31))=0</formula>
    </cfRule>
    <cfRule type="containsBlanks" priority="167">
      <formula>LEN(TRIM(F31))=0</formula>
    </cfRule>
  </conditionalFormatting>
  <conditionalFormatting sqref="C34:C51">
    <cfRule type="cellIs" dxfId="330" priority="162" operator="equal">
      <formula>"Nee"</formula>
    </cfRule>
  </conditionalFormatting>
  <conditionalFormatting sqref="F34:F51">
    <cfRule type="containsBlanks" priority="157">
      <formula>LEN(TRIM(F34))=0</formula>
    </cfRule>
    <cfRule type="containsBlanks" priority="158">
      <formula>LEN(TRIM(F34))=0</formula>
    </cfRule>
  </conditionalFormatting>
  <conditionalFormatting sqref="C53:C62">
    <cfRule type="cellIs" dxfId="329" priority="153" operator="equal">
      <formula>"Nee"</formula>
    </cfRule>
  </conditionalFormatting>
  <conditionalFormatting sqref="L53 L56:L57 L59">
    <cfRule type="cellIs" dxfId="328" priority="150" operator="equal">
      <formula>"Gesloten"</formula>
    </cfRule>
    <cfRule type="cellIs" dxfId="327" priority="151" operator="equal">
      <formula>"In behandeling"</formula>
    </cfRule>
    <cfRule type="cellIs" dxfId="326" priority="152" operator="equal">
      <formula>"Open"</formula>
    </cfRule>
  </conditionalFormatting>
  <conditionalFormatting sqref="F53:F62">
    <cfRule type="containsBlanks" priority="148">
      <formula>LEN(TRIM(F53))=0</formula>
    </cfRule>
    <cfRule type="containsBlanks" priority="149">
      <formula>LEN(TRIM(F53))=0</formula>
    </cfRule>
  </conditionalFormatting>
  <conditionalFormatting sqref="C64:C68">
    <cfRule type="cellIs" dxfId="325" priority="144" operator="equal">
      <formula>"Nee"</formula>
    </cfRule>
  </conditionalFormatting>
  <conditionalFormatting sqref="F64:F68">
    <cfRule type="containsBlanks" priority="139">
      <formula>LEN(TRIM(F64))=0</formula>
    </cfRule>
    <cfRule type="containsBlanks" priority="140">
      <formula>LEN(TRIM(F64))=0</formula>
    </cfRule>
  </conditionalFormatting>
  <conditionalFormatting sqref="H31:H32">
    <cfRule type="cellIs" dxfId="324" priority="135" operator="equal">
      <formula>"Nee"</formula>
    </cfRule>
  </conditionalFormatting>
  <conditionalFormatting sqref="H31:H32">
    <cfRule type="cellIs" dxfId="323" priority="132" operator="between">
      <formula>5</formula>
      <formula>8</formula>
    </cfRule>
    <cfRule type="cellIs" dxfId="322" priority="133" operator="between">
      <formula>0</formula>
      <formula>4</formula>
    </cfRule>
    <cfRule type="cellIs" dxfId="321" priority="134" operator="between">
      <formula>9</formula>
      <formula>25</formula>
    </cfRule>
  </conditionalFormatting>
  <conditionalFormatting sqref="H34:H51">
    <cfRule type="cellIs" dxfId="320" priority="131" operator="equal">
      <formula>"Nee"</formula>
    </cfRule>
  </conditionalFormatting>
  <conditionalFormatting sqref="H34:H51">
    <cfRule type="cellIs" dxfId="319" priority="128" operator="between">
      <formula>5</formula>
      <formula>8</formula>
    </cfRule>
    <cfRule type="cellIs" dxfId="318" priority="129" operator="between">
      <formula>0</formula>
      <formula>4</formula>
    </cfRule>
    <cfRule type="cellIs" dxfId="317" priority="130" operator="between">
      <formula>9</formula>
      <formula>25</formula>
    </cfRule>
  </conditionalFormatting>
  <conditionalFormatting sqref="H53:H62">
    <cfRule type="cellIs" dxfId="316" priority="127" operator="equal">
      <formula>"Nee"</formula>
    </cfRule>
  </conditionalFormatting>
  <conditionalFormatting sqref="H53:H62">
    <cfRule type="cellIs" dxfId="315" priority="124" operator="between">
      <formula>5</formula>
      <formula>8</formula>
    </cfRule>
    <cfRule type="cellIs" dxfId="314" priority="125" operator="between">
      <formula>0</formula>
      <formula>4</formula>
    </cfRule>
    <cfRule type="cellIs" dxfId="313" priority="126" operator="between">
      <formula>9</formula>
      <formula>25</formula>
    </cfRule>
  </conditionalFormatting>
  <conditionalFormatting sqref="H64:H68">
    <cfRule type="cellIs" dxfId="312" priority="123" operator="equal">
      <formula>"Nee"</formula>
    </cfRule>
  </conditionalFormatting>
  <conditionalFormatting sqref="H64:H68">
    <cfRule type="cellIs" dxfId="311" priority="120" operator="between">
      <formula>5</formula>
      <formula>8</formula>
    </cfRule>
    <cfRule type="cellIs" dxfId="310" priority="121" operator="between">
      <formula>0</formula>
      <formula>4</formula>
    </cfRule>
    <cfRule type="cellIs" dxfId="309" priority="122" operator="between">
      <formula>9</formula>
      <formula>25</formula>
    </cfRule>
  </conditionalFormatting>
  <conditionalFormatting sqref="C159">
    <cfRule type="cellIs" dxfId="308" priority="119" operator="equal">
      <formula>"Nee"</formula>
    </cfRule>
  </conditionalFormatting>
  <conditionalFormatting sqref="C102">
    <cfRule type="cellIs" dxfId="307" priority="118" operator="equal">
      <formula>"Nee"</formula>
    </cfRule>
  </conditionalFormatting>
  <conditionalFormatting sqref="L21">
    <cfRule type="cellIs" dxfId="306" priority="115" operator="equal">
      <formula>"Gesloten"</formula>
    </cfRule>
    <cfRule type="cellIs" dxfId="305" priority="116" operator="equal">
      <formula>"In behandeling"</formula>
    </cfRule>
    <cfRule type="cellIs" dxfId="304" priority="117" operator="equal">
      <formula>"Open"</formula>
    </cfRule>
  </conditionalFormatting>
  <conditionalFormatting sqref="L22">
    <cfRule type="cellIs" dxfId="303" priority="112" operator="equal">
      <formula>"Gesloten"</formula>
    </cfRule>
    <cfRule type="cellIs" dxfId="302" priority="113" operator="equal">
      <formula>"In behandeling"</formula>
    </cfRule>
    <cfRule type="cellIs" dxfId="301" priority="114" operator="equal">
      <formula>"Open"</formula>
    </cfRule>
  </conditionalFormatting>
  <conditionalFormatting sqref="L23">
    <cfRule type="cellIs" dxfId="300" priority="109" operator="equal">
      <formula>"Gesloten"</formula>
    </cfRule>
    <cfRule type="cellIs" dxfId="299" priority="110" operator="equal">
      <formula>"In behandeling"</formula>
    </cfRule>
    <cfRule type="cellIs" dxfId="298" priority="111" operator="equal">
      <formula>"Open"</formula>
    </cfRule>
  </conditionalFormatting>
  <conditionalFormatting sqref="L24">
    <cfRule type="cellIs" dxfId="297" priority="106" operator="equal">
      <formula>"Gesloten"</formula>
    </cfRule>
    <cfRule type="cellIs" dxfId="296" priority="107" operator="equal">
      <formula>"In behandeling"</formula>
    </cfRule>
    <cfRule type="cellIs" dxfId="295" priority="108" operator="equal">
      <formula>"Open"</formula>
    </cfRule>
  </conditionalFormatting>
  <conditionalFormatting sqref="L25">
    <cfRule type="cellIs" dxfId="294" priority="103" operator="equal">
      <formula>"Gesloten"</formula>
    </cfRule>
    <cfRule type="cellIs" dxfId="293" priority="104" operator="equal">
      <formula>"In behandeling"</formula>
    </cfRule>
    <cfRule type="cellIs" dxfId="292" priority="105" operator="equal">
      <formula>"Open"</formula>
    </cfRule>
  </conditionalFormatting>
  <conditionalFormatting sqref="L35">
    <cfRule type="cellIs" dxfId="291" priority="100" operator="equal">
      <formula>"Gesloten"</formula>
    </cfRule>
    <cfRule type="cellIs" dxfId="290" priority="101" operator="equal">
      <formula>"In behandeling"</formula>
    </cfRule>
    <cfRule type="cellIs" dxfId="289" priority="102" operator="equal">
      <formula>"Open"</formula>
    </cfRule>
  </conditionalFormatting>
  <conditionalFormatting sqref="L36">
    <cfRule type="cellIs" dxfId="288" priority="97" operator="equal">
      <formula>"Gesloten"</formula>
    </cfRule>
    <cfRule type="cellIs" dxfId="287" priority="98" operator="equal">
      <formula>"In behandeling"</formula>
    </cfRule>
    <cfRule type="cellIs" dxfId="286" priority="99" operator="equal">
      <formula>"Open"</formula>
    </cfRule>
  </conditionalFormatting>
  <conditionalFormatting sqref="L37">
    <cfRule type="cellIs" dxfId="285" priority="94" operator="equal">
      <formula>"Gesloten"</formula>
    </cfRule>
    <cfRule type="cellIs" dxfId="284" priority="95" operator="equal">
      <formula>"In behandeling"</formula>
    </cfRule>
    <cfRule type="cellIs" dxfId="283" priority="96" operator="equal">
      <formula>"Open"</formula>
    </cfRule>
  </conditionalFormatting>
  <conditionalFormatting sqref="L38">
    <cfRule type="cellIs" dxfId="282" priority="91" operator="equal">
      <formula>"Gesloten"</formula>
    </cfRule>
    <cfRule type="cellIs" dxfId="281" priority="92" operator="equal">
      <formula>"In behandeling"</formula>
    </cfRule>
    <cfRule type="cellIs" dxfId="280" priority="93" operator="equal">
      <formula>"Open"</formula>
    </cfRule>
  </conditionalFormatting>
  <conditionalFormatting sqref="L39">
    <cfRule type="cellIs" dxfId="279" priority="88" operator="equal">
      <formula>"Gesloten"</formula>
    </cfRule>
    <cfRule type="cellIs" dxfId="278" priority="89" operator="equal">
      <formula>"In behandeling"</formula>
    </cfRule>
    <cfRule type="cellIs" dxfId="277" priority="90" operator="equal">
      <formula>"Open"</formula>
    </cfRule>
  </conditionalFormatting>
  <conditionalFormatting sqref="L40">
    <cfRule type="cellIs" dxfId="276" priority="85" operator="equal">
      <formula>"Gesloten"</formula>
    </cfRule>
    <cfRule type="cellIs" dxfId="275" priority="86" operator="equal">
      <formula>"In behandeling"</formula>
    </cfRule>
    <cfRule type="cellIs" dxfId="274" priority="87" operator="equal">
      <formula>"Open"</formula>
    </cfRule>
  </conditionalFormatting>
  <conditionalFormatting sqref="L41">
    <cfRule type="cellIs" dxfId="273" priority="82" operator="equal">
      <formula>"Gesloten"</formula>
    </cfRule>
    <cfRule type="cellIs" dxfId="272" priority="83" operator="equal">
      <formula>"In behandeling"</formula>
    </cfRule>
    <cfRule type="cellIs" dxfId="271" priority="84" operator="equal">
      <formula>"Open"</formula>
    </cfRule>
  </conditionalFormatting>
  <conditionalFormatting sqref="L42">
    <cfRule type="cellIs" dxfId="270" priority="79" operator="equal">
      <formula>"Gesloten"</formula>
    </cfRule>
    <cfRule type="cellIs" dxfId="269" priority="80" operator="equal">
      <formula>"In behandeling"</formula>
    </cfRule>
    <cfRule type="cellIs" dxfId="268" priority="81" operator="equal">
      <formula>"Open"</formula>
    </cfRule>
  </conditionalFormatting>
  <conditionalFormatting sqref="L43">
    <cfRule type="cellIs" dxfId="267" priority="76" operator="equal">
      <formula>"Gesloten"</formula>
    </cfRule>
    <cfRule type="cellIs" dxfId="266" priority="77" operator="equal">
      <formula>"In behandeling"</formula>
    </cfRule>
    <cfRule type="cellIs" dxfId="265" priority="78" operator="equal">
      <formula>"Open"</formula>
    </cfRule>
  </conditionalFormatting>
  <conditionalFormatting sqref="L44">
    <cfRule type="cellIs" dxfId="264" priority="73" operator="equal">
      <formula>"Gesloten"</formula>
    </cfRule>
    <cfRule type="cellIs" dxfId="263" priority="74" operator="equal">
      <formula>"In behandeling"</formula>
    </cfRule>
    <cfRule type="cellIs" dxfId="262" priority="75" operator="equal">
      <formula>"Open"</formula>
    </cfRule>
  </conditionalFormatting>
  <conditionalFormatting sqref="L45">
    <cfRule type="cellIs" dxfId="261" priority="70" operator="equal">
      <formula>"Gesloten"</formula>
    </cfRule>
    <cfRule type="cellIs" dxfId="260" priority="71" operator="equal">
      <formula>"In behandeling"</formula>
    </cfRule>
    <cfRule type="cellIs" dxfId="259" priority="72" operator="equal">
      <formula>"Open"</formula>
    </cfRule>
  </conditionalFormatting>
  <conditionalFormatting sqref="L46">
    <cfRule type="cellIs" dxfId="258" priority="67" operator="equal">
      <formula>"Gesloten"</formula>
    </cfRule>
    <cfRule type="cellIs" dxfId="257" priority="68" operator="equal">
      <formula>"In behandeling"</formula>
    </cfRule>
    <cfRule type="cellIs" dxfId="256" priority="69" operator="equal">
      <formula>"Open"</formula>
    </cfRule>
  </conditionalFormatting>
  <conditionalFormatting sqref="L47">
    <cfRule type="cellIs" dxfId="255" priority="64" operator="equal">
      <formula>"Gesloten"</formula>
    </cfRule>
    <cfRule type="cellIs" dxfId="254" priority="65" operator="equal">
      <formula>"In behandeling"</formula>
    </cfRule>
    <cfRule type="cellIs" dxfId="253" priority="66" operator="equal">
      <formula>"Open"</formula>
    </cfRule>
  </conditionalFormatting>
  <conditionalFormatting sqref="L49">
    <cfRule type="cellIs" dxfId="252" priority="61" operator="equal">
      <formula>"Gesloten"</formula>
    </cfRule>
    <cfRule type="cellIs" dxfId="251" priority="62" operator="equal">
      <formula>"In behandeling"</formula>
    </cfRule>
    <cfRule type="cellIs" dxfId="250" priority="63" operator="equal">
      <formula>"Open"</formula>
    </cfRule>
  </conditionalFormatting>
  <conditionalFormatting sqref="L54">
    <cfRule type="cellIs" dxfId="249" priority="58" operator="equal">
      <formula>"Gesloten"</formula>
    </cfRule>
    <cfRule type="cellIs" dxfId="248" priority="59" operator="equal">
      <formula>"In behandeling"</formula>
    </cfRule>
    <cfRule type="cellIs" dxfId="247" priority="60" operator="equal">
      <formula>"Open"</formula>
    </cfRule>
  </conditionalFormatting>
  <conditionalFormatting sqref="L55">
    <cfRule type="cellIs" dxfId="246" priority="55" operator="equal">
      <formula>"Gesloten"</formula>
    </cfRule>
    <cfRule type="cellIs" dxfId="245" priority="56" operator="equal">
      <formula>"In behandeling"</formula>
    </cfRule>
    <cfRule type="cellIs" dxfId="244" priority="57" operator="equal">
      <formula>"Open"</formula>
    </cfRule>
  </conditionalFormatting>
  <conditionalFormatting sqref="L58">
    <cfRule type="cellIs" dxfId="243" priority="52" operator="equal">
      <formula>"Gesloten"</formula>
    </cfRule>
    <cfRule type="cellIs" dxfId="242" priority="53" operator="equal">
      <formula>"In behandeling"</formula>
    </cfRule>
    <cfRule type="cellIs" dxfId="241" priority="54" operator="equal">
      <formula>"Open"</formula>
    </cfRule>
  </conditionalFormatting>
  <conditionalFormatting sqref="L60">
    <cfRule type="cellIs" dxfId="240" priority="49" operator="equal">
      <formula>"Gesloten"</formula>
    </cfRule>
    <cfRule type="cellIs" dxfId="239" priority="50" operator="equal">
      <formula>"In behandeling"</formula>
    </cfRule>
    <cfRule type="cellIs" dxfId="238" priority="51" operator="equal">
      <formula>"Open"</formula>
    </cfRule>
  </conditionalFormatting>
  <conditionalFormatting sqref="L61">
    <cfRule type="cellIs" dxfId="237" priority="46" operator="equal">
      <formula>"Gesloten"</formula>
    </cfRule>
    <cfRule type="cellIs" dxfId="236" priority="47" operator="equal">
      <formula>"In behandeling"</formula>
    </cfRule>
    <cfRule type="cellIs" dxfId="235" priority="48" operator="equal">
      <formula>"Open"</formula>
    </cfRule>
  </conditionalFormatting>
  <conditionalFormatting sqref="L62">
    <cfRule type="cellIs" dxfId="234" priority="43" operator="equal">
      <formula>"Gesloten"</formula>
    </cfRule>
    <cfRule type="cellIs" dxfId="233" priority="44" operator="equal">
      <formula>"In behandeling"</formula>
    </cfRule>
    <cfRule type="cellIs" dxfId="232" priority="45" operator="equal">
      <formula>"Open"</formula>
    </cfRule>
  </conditionalFormatting>
  <conditionalFormatting sqref="L64">
    <cfRule type="cellIs" dxfId="231" priority="40" operator="equal">
      <formula>"Gesloten"</formula>
    </cfRule>
    <cfRule type="cellIs" dxfId="230" priority="41" operator="equal">
      <formula>"In behandeling"</formula>
    </cfRule>
    <cfRule type="cellIs" dxfId="229" priority="42" operator="equal">
      <formula>"Open"</formula>
    </cfRule>
  </conditionalFormatting>
  <conditionalFormatting sqref="L65">
    <cfRule type="cellIs" dxfId="228" priority="37" operator="equal">
      <formula>"Gesloten"</formula>
    </cfRule>
    <cfRule type="cellIs" dxfId="227" priority="38" operator="equal">
      <formula>"In behandeling"</formula>
    </cfRule>
    <cfRule type="cellIs" dxfId="226" priority="39" operator="equal">
      <formula>"Open"</formula>
    </cfRule>
  </conditionalFormatting>
  <conditionalFormatting sqref="L66">
    <cfRule type="cellIs" dxfId="225" priority="34" operator="equal">
      <formula>"Gesloten"</formula>
    </cfRule>
    <cfRule type="cellIs" dxfId="224" priority="35" operator="equal">
      <formula>"In behandeling"</formula>
    </cfRule>
    <cfRule type="cellIs" dxfId="223" priority="36" operator="equal">
      <formula>"Open"</formula>
    </cfRule>
  </conditionalFormatting>
  <conditionalFormatting sqref="L67">
    <cfRule type="cellIs" dxfId="222" priority="31" operator="equal">
      <formula>"Gesloten"</formula>
    </cfRule>
    <cfRule type="cellIs" dxfId="221" priority="32" operator="equal">
      <formula>"In behandeling"</formula>
    </cfRule>
    <cfRule type="cellIs" dxfId="220" priority="33" operator="equal">
      <formula>"Open"</formula>
    </cfRule>
  </conditionalFormatting>
  <conditionalFormatting sqref="L68">
    <cfRule type="cellIs" dxfId="219" priority="28" operator="equal">
      <formula>"Gesloten"</formula>
    </cfRule>
    <cfRule type="cellIs" dxfId="218" priority="29" operator="equal">
      <formula>"In behandeling"</formula>
    </cfRule>
    <cfRule type="cellIs" dxfId="217" priority="30" operator="equal">
      <formula>"Open"</formula>
    </cfRule>
  </conditionalFormatting>
  <conditionalFormatting sqref="L31">
    <cfRule type="cellIs" dxfId="216" priority="25" operator="equal">
      <formula>"Gesloten"</formula>
    </cfRule>
    <cfRule type="cellIs" dxfId="215" priority="26" operator="equal">
      <formula>"In behandeling"</formula>
    </cfRule>
    <cfRule type="cellIs" dxfId="214" priority="27" operator="equal">
      <formula>"Open"</formula>
    </cfRule>
  </conditionalFormatting>
  <conditionalFormatting sqref="L32">
    <cfRule type="cellIs" dxfId="213" priority="22" operator="equal">
      <formula>"Gesloten"</formula>
    </cfRule>
    <cfRule type="cellIs" dxfId="212" priority="23" operator="equal">
      <formula>"In behandeling"</formula>
    </cfRule>
    <cfRule type="cellIs" dxfId="211" priority="24" operator="equal">
      <formula>"Open"</formula>
    </cfRule>
  </conditionalFormatting>
  <conditionalFormatting sqref="L29">
    <cfRule type="cellIs" dxfId="210" priority="19" operator="equal">
      <formula>"Gesloten"</formula>
    </cfRule>
    <cfRule type="cellIs" dxfId="209" priority="20" operator="equal">
      <formula>"In behandeling"</formula>
    </cfRule>
    <cfRule type="cellIs" dxfId="208" priority="21" operator="equal">
      <formula>"Open"</formula>
    </cfRule>
  </conditionalFormatting>
  <conditionalFormatting sqref="L34">
    <cfRule type="cellIs" dxfId="207" priority="16" operator="equal">
      <formula>"Gesloten"</formula>
    </cfRule>
    <cfRule type="cellIs" dxfId="206" priority="17" operator="equal">
      <formula>"In behandeling"</formula>
    </cfRule>
    <cfRule type="cellIs" dxfId="205" priority="18" operator="equal">
      <formula>"Open"</formula>
    </cfRule>
  </conditionalFormatting>
  <conditionalFormatting sqref="L48">
    <cfRule type="cellIs" dxfId="204" priority="13" operator="equal">
      <formula>"Gesloten"</formula>
    </cfRule>
    <cfRule type="cellIs" dxfId="203" priority="14" operator="equal">
      <formula>"In behandeling"</formula>
    </cfRule>
    <cfRule type="cellIs" dxfId="202" priority="15" operator="equal">
      <formula>"Open"</formula>
    </cfRule>
  </conditionalFormatting>
  <conditionalFormatting sqref="L51">
    <cfRule type="cellIs" dxfId="201" priority="7" operator="equal">
      <formula>"Gesloten"</formula>
    </cfRule>
    <cfRule type="cellIs" dxfId="200" priority="8" operator="equal">
      <formula>"In behandeling"</formula>
    </cfRule>
    <cfRule type="cellIs" dxfId="199" priority="9" operator="equal">
      <formula>"Open"</formula>
    </cfRule>
  </conditionalFormatting>
  <conditionalFormatting sqref="L50">
    <cfRule type="cellIs" dxfId="198" priority="10" operator="equal">
      <formula>"Gesloten"</formula>
    </cfRule>
    <cfRule type="cellIs" dxfId="197" priority="11" operator="equal">
      <formula>"In behandeling"</formula>
    </cfRule>
    <cfRule type="cellIs" dxfId="196" priority="12" operator="equal">
      <formula>"Open"</formula>
    </cfRule>
  </conditionalFormatting>
  <conditionalFormatting sqref="L27">
    <cfRule type="cellIs" dxfId="195" priority="4" operator="equal">
      <formula>"Gesloten"</formula>
    </cfRule>
    <cfRule type="cellIs" dxfId="194" priority="5" operator="equal">
      <formula>"In behandeling"</formula>
    </cfRule>
    <cfRule type="cellIs" dxfId="193" priority="6" operator="equal">
      <formula>"Open"</formula>
    </cfRule>
  </conditionalFormatting>
  <conditionalFormatting sqref="L28">
    <cfRule type="cellIs" dxfId="192" priority="1" operator="equal">
      <formula>"Gesloten"</formula>
    </cfRule>
    <cfRule type="cellIs" dxfId="191" priority="2" operator="equal">
      <formula>"In behandeling"</formula>
    </cfRule>
    <cfRule type="cellIs" dxfId="190" priority="3" operator="equal">
      <formula>"Open"</formula>
    </cfRule>
  </conditionalFormatting>
  <dataValidations count="3">
    <dataValidation type="list" allowBlank="1" showInputMessage="1" showErrorMessage="1" promptTitle="Effect" prompt="0 Verwaarloosbaar_x000a_1 Gering_x000a_2 Matig_x000a_3 Ernstig_x000a_4 Zeer ernstig_x000a_5 Ramp" sqref="G71:G83 G21:G29 G34:G51 G98:G101 G31:G32 G86:G96 G5:G17 G147:G149 G151:G153 G136:G139 G141:G145 G103:G116 G118:G134 G53:G62 G64:G68" xr:uid="{00000000-0002-0000-0700-000000000000}">
      <formula1>"-,0,1,2,3,4,5"</formula1>
    </dataValidation>
    <dataValidation type="list" allowBlank="1" showInputMessage="1" showErrorMessage="1" promptTitle="Kans" prompt="1 Verwaarloosbaar_x000a_2 Onwaarschijnlijk_x000a_3 Mogelijk_x000a_4 Waarschijnlijk_x000a_5 Vrijwel zeker" sqref="F71:F83 F21:F29 F34:F51 F98:F101 F31:F32 F86:F96 F5:F17 F147:F149 F151:F153 F136:F139 F141:F145 F103:F116 F118:F134 F53:F62 F64:F68" xr:uid="{00000000-0002-0000-0700-000001000000}">
      <formula1>"-,1,2,3,4,5"</formula1>
    </dataValidation>
    <dataValidation type="list" allowBlank="1" showInputMessage="1" showErrorMessage="1" sqref="L71:L83 L53:L62 L98:L101 L86:L96 L34:L51 L64:L68 L5:L17 L151:L153 L147:L149 L141:L145 L136:L139 L118:L134 L103:L116 L31:L32 L21:L29" xr:uid="{00000000-0002-0000-0700-000002000000}">
      <formula1>"Open,In behandeling,Gesloten"</formula1>
    </dataValidation>
  </dataValidations>
  <printOptions horizontalCentered="1" verticalCentered="1"/>
  <pageMargins left="0.70866141732283472" right="0.70866141732283472" top="0.74803149606299213" bottom="0.74803149606299213" header="0.31496062992125984" footer="0.31496062992125984"/>
  <pageSetup scale="36" fitToHeight="0" orientation="landscape" r:id="rId1"/>
  <rowBreaks count="4" manualBreakCount="4">
    <brk id="29" max="12" man="1"/>
    <brk id="39" max="12" man="1"/>
    <brk id="50" max="12" man="1"/>
    <brk id="62" max="12" man="1"/>
  </rowBreaks>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pageSetUpPr fitToPage="1"/>
  </sheetPr>
  <dimension ref="A1:M148"/>
  <sheetViews>
    <sheetView view="pageBreakPreview" zoomScale="55" zoomScaleNormal="85" zoomScaleSheetLayoutView="55" workbookViewId="0">
      <pane ySplit="3" topLeftCell="A4" activePane="bottomLeft" state="frozen"/>
      <selection pane="bottomLeft" activeCell="A4" sqref="A4"/>
    </sheetView>
  </sheetViews>
  <sheetFormatPr defaultRowHeight="15" x14ac:dyDescent="0.25"/>
  <cols>
    <col min="1" max="1" width="14.140625" bestFit="1" customWidth="1"/>
    <col min="2" max="2" width="59.140625" bestFit="1" customWidth="1"/>
    <col min="3" max="3" width="34.42578125" bestFit="1" customWidth="1"/>
    <col min="4" max="4" width="32.140625" bestFit="1" customWidth="1"/>
    <col min="5" max="5" width="45.140625" style="6" customWidth="1"/>
    <col min="6" max="8" width="10.7109375" bestFit="1" customWidth="1"/>
    <col min="9" max="9" width="31.5703125" style="2" customWidth="1"/>
    <col min="10" max="10" width="25.7109375" style="1" customWidth="1"/>
    <col min="11" max="11" width="13.5703125" style="3" customWidth="1"/>
    <col min="12" max="12" width="13.5703125" style="1" customWidth="1"/>
    <col min="13" max="13" width="36.85546875" style="2" customWidth="1"/>
  </cols>
  <sheetData>
    <row r="1" spans="1:13" ht="99.95" customHeight="1" x14ac:dyDescent="0.25"/>
    <row r="2" spans="1:13" ht="99.95" customHeight="1" thickBot="1" x14ac:dyDescent="0.3">
      <c r="A2" s="90" t="s">
        <v>730</v>
      </c>
      <c r="B2" s="90"/>
      <c r="C2" s="90"/>
      <c r="D2" s="90"/>
      <c r="E2" s="90"/>
      <c r="F2" s="90"/>
      <c r="G2" s="90"/>
      <c r="H2" s="90"/>
      <c r="I2" s="90"/>
      <c r="J2" s="90"/>
      <c r="K2" s="90"/>
      <c r="L2" s="90"/>
      <c r="M2" s="90"/>
    </row>
    <row r="3" spans="1:13" ht="30" customHeight="1" thickBot="1" x14ac:dyDescent="0.3">
      <c r="A3" s="44" t="s">
        <v>3</v>
      </c>
      <c r="B3" s="45" t="s">
        <v>36</v>
      </c>
      <c r="C3" s="45" t="s">
        <v>0</v>
      </c>
      <c r="D3" s="45" t="s">
        <v>582</v>
      </c>
      <c r="E3" s="45" t="s">
        <v>2</v>
      </c>
      <c r="F3" s="45" t="s">
        <v>578</v>
      </c>
      <c r="G3" s="45" t="s">
        <v>579</v>
      </c>
      <c r="H3" s="45" t="s">
        <v>580</v>
      </c>
      <c r="I3" s="45" t="s">
        <v>703</v>
      </c>
      <c r="J3" s="45" t="s">
        <v>583</v>
      </c>
      <c r="K3" s="46" t="s">
        <v>6</v>
      </c>
      <c r="L3" s="45" t="s">
        <v>5</v>
      </c>
      <c r="M3" s="47" t="s">
        <v>584</v>
      </c>
    </row>
    <row r="4" spans="1:13" ht="15.75" thickBot="1" x14ac:dyDescent="0.3">
      <c r="A4" s="35"/>
      <c r="B4" s="14"/>
      <c r="C4" s="15"/>
      <c r="D4" s="15"/>
      <c r="E4" s="14"/>
      <c r="F4" s="16"/>
      <c r="G4" s="17"/>
      <c r="H4" s="15">
        <f>Tabel210111213144[[#This Row],[Kans]]*Tabel210111213144[[#This Row],[Effect]]</f>
        <v>0</v>
      </c>
      <c r="I4" s="14"/>
      <c r="J4" s="15"/>
      <c r="K4" s="18"/>
      <c r="L4" s="15"/>
      <c r="M4" s="36"/>
    </row>
    <row r="5" spans="1:13" ht="15.75" thickBot="1" x14ac:dyDescent="0.3">
      <c r="A5" s="13"/>
      <c r="B5" s="14"/>
      <c r="C5" s="15"/>
      <c r="D5" s="15"/>
      <c r="E5" s="14"/>
      <c r="F5" s="16"/>
      <c r="G5" s="17"/>
      <c r="H5" s="15">
        <f>Tabel210111213144[[#This Row],[Kans]]*Tabel210111213144[[#This Row],[Effect]]</f>
        <v>0</v>
      </c>
      <c r="I5" s="14"/>
      <c r="J5" s="15"/>
      <c r="K5" s="18"/>
      <c r="L5" s="15"/>
      <c r="M5" s="14"/>
    </row>
    <row r="6" spans="1:13" ht="15.75" thickBot="1" x14ac:dyDescent="0.3">
      <c r="A6" s="13"/>
      <c r="B6" s="14"/>
      <c r="C6" s="15"/>
      <c r="D6" s="15"/>
      <c r="E6" s="14"/>
      <c r="F6" s="16"/>
      <c r="G6" s="17"/>
      <c r="H6" s="15">
        <f>Tabel210111213144[[#This Row],[Kans]]*Tabel210111213144[[#This Row],[Effect]]</f>
        <v>0</v>
      </c>
      <c r="I6" s="14"/>
      <c r="J6" s="15"/>
      <c r="K6" s="18"/>
      <c r="L6" s="15"/>
      <c r="M6" s="14"/>
    </row>
    <row r="7" spans="1:13" ht="15.75" thickBot="1" x14ac:dyDescent="0.3">
      <c r="A7" s="13"/>
      <c r="B7" s="14"/>
      <c r="C7" s="15"/>
      <c r="D7" s="15"/>
      <c r="E7" s="56"/>
      <c r="F7" s="16"/>
      <c r="G7" s="17"/>
      <c r="H7" s="15">
        <f>Tabel210111213144[[#This Row],[Kans]]*Tabel210111213144[[#This Row],[Effect]]</f>
        <v>0</v>
      </c>
      <c r="I7" s="14"/>
      <c r="J7" s="73"/>
      <c r="K7" s="18"/>
      <c r="L7" s="15"/>
      <c r="M7" s="14"/>
    </row>
    <row r="8" spans="1:13" ht="15.75" thickBot="1" x14ac:dyDescent="0.3">
      <c r="A8" s="13"/>
      <c r="B8" s="14"/>
      <c r="C8" s="15"/>
      <c r="D8" s="15"/>
      <c r="E8" s="56"/>
      <c r="F8" s="16"/>
      <c r="G8" s="17"/>
      <c r="H8" s="15">
        <f>Tabel210111213144[[#This Row],[Kans]]*Tabel210111213144[[#This Row],[Effect]]</f>
        <v>0</v>
      </c>
      <c r="I8" s="14"/>
      <c r="J8" s="73"/>
      <c r="K8" s="18"/>
      <c r="L8" s="15"/>
      <c r="M8" s="14"/>
    </row>
    <row r="9" spans="1:13" ht="15.75" thickBot="1" x14ac:dyDescent="0.3">
      <c r="A9" s="13"/>
      <c r="B9" s="14"/>
      <c r="C9" s="15"/>
      <c r="D9" s="15"/>
      <c r="E9" s="14"/>
      <c r="F9" s="16"/>
      <c r="G9" s="17"/>
      <c r="H9" s="15">
        <f>Tabel210111213144[[#This Row],[Kans]]*Tabel210111213144[[#This Row],[Effect]]</f>
        <v>0</v>
      </c>
      <c r="I9" s="14"/>
      <c r="J9" s="15"/>
      <c r="K9" s="18"/>
      <c r="L9" s="15"/>
      <c r="M9" s="14"/>
    </row>
    <row r="10" spans="1:13" ht="15.75" collapsed="1" thickBot="1" x14ac:dyDescent="0.3">
      <c r="A10" s="13"/>
      <c r="B10" s="14"/>
      <c r="C10" s="15"/>
      <c r="D10" s="15"/>
      <c r="E10" s="14"/>
      <c r="F10" s="16"/>
      <c r="G10" s="17"/>
      <c r="H10" s="15">
        <f>Tabel210111213144[[#This Row],[Kans]]*Tabel210111213144[[#This Row],[Effect]]</f>
        <v>0</v>
      </c>
      <c r="I10" s="14"/>
      <c r="J10" s="15"/>
      <c r="K10" s="18"/>
      <c r="L10" s="15"/>
      <c r="M10" s="14"/>
    </row>
    <row r="11" spans="1:13" ht="15.75" thickBot="1" x14ac:dyDescent="0.3">
      <c r="A11" s="13"/>
      <c r="B11" s="14"/>
      <c r="C11" s="15"/>
      <c r="D11" s="15"/>
      <c r="E11" s="14"/>
      <c r="F11" s="16"/>
      <c r="G11" s="17"/>
      <c r="H11" s="15">
        <f>Tabel210111213144[[#This Row],[Kans]]*Tabel210111213144[[#This Row],[Effect]]</f>
        <v>0</v>
      </c>
      <c r="I11" s="14"/>
      <c r="J11" s="15"/>
      <c r="K11" s="18"/>
      <c r="L11" s="15"/>
      <c r="M11" s="14"/>
    </row>
    <row r="12" spans="1:13" ht="15.75" thickBot="1" x14ac:dyDescent="0.3">
      <c r="A12" s="13"/>
      <c r="B12" s="14"/>
      <c r="C12" s="15"/>
      <c r="D12" s="15"/>
      <c r="E12" s="14"/>
      <c r="F12" s="16"/>
      <c r="G12" s="17"/>
      <c r="H12" s="15">
        <f>Tabel210111213144[[#This Row],[Kans]]*Tabel210111213144[[#This Row],[Effect]]</f>
        <v>0</v>
      </c>
      <c r="I12" s="14"/>
      <c r="J12" s="15"/>
      <c r="K12" s="18"/>
      <c r="L12" s="15"/>
      <c r="M12" s="14"/>
    </row>
    <row r="13" spans="1:13" ht="15.75" thickBot="1" x14ac:dyDescent="0.3">
      <c r="A13" s="35"/>
      <c r="B13" s="14"/>
      <c r="C13" s="15"/>
      <c r="D13" s="15"/>
      <c r="E13" s="14"/>
      <c r="F13" s="16"/>
      <c r="G13" s="17"/>
      <c r="H13" s="15">
        <f>Tabel210111213144[[#This Row],[Kans]]*Tabel210111213144[[#This Row],[Effect]]</f>
        <v>0</v>
      </c>
      <c r="I13" s="14"/>
      <c r="J13" s="14"/>
      <c r="K13" s="18"/>
      <c r="L13" s="15"/>
      <c r="M13" s="14"/>
    </row>
    <row r="14" spans="1:13" ht="15.75" thickBot="1" x14ac:dyDescent="0.3">
      <c r="A14" s="35"/>
      <c r="B14" s="14"/>
      <c r="C14" s="15"/>
      <c r="D14" s="15"/>
      <c r="E14" s="14"/>
      <c r="F14" s="16"/>
      <c r="G14" s="17"/>
      <c r="H14" s="15">
        <f>Tabel210111213144[[#This Row],[Kans]]*Tabel210111213144[[#This Row],[Effect]]</f>
        <v>0</v>
      </c>
      <c r="I14" s="14"/>
      <c r="J14" s="15"/>
      <c r="K14" s="18"/>
      <c r="L14" s="15"/>
      <c r="M14" s="14"/>
    </row>
    <row r="15" spans="1:13" ht="15.75" thickBot="1" x14ac:dyDescent="0.3">
      <c r="A15" s="35"/>
      <c r="B15" s="14"/>
      <c r="C15" s="15"/>
      <c r="D15" s="15"/>
      <c r="E15" s="14"/>
      <c r="F15" s="16"/>
      <c r="G15" s="17"/>
      <c r="H15" s="15">
        <f>Tabel210111213144[[#This Row],[Kans]]*Tabel210111213144[[#This Row],[Effect]]</f>
        <v>0</v>
      </c>
      <c r="I15" s="14"/>
      <c r="J15" s="15"/>
      <c r="K15" s="18"/>
      <c r="L15" s="15"/>
      <c r="M15" s="14"/>
    </row>
    <row r="16" spans="1:13" ht="15.75" collapsed="1" thickBot="1" x14ac:dyDescent="0.3">
      <c r="A16" s="35"/>
      <c r="B16" s="14"/>
      <c r="C16" s="15"/>
      <c r="D16" s="15"/>
      <c r="E16" s="14"/>
      <c r="F16" s="16"/>
      <c r="G16" s="17"/>
      <c r="H16" s="15">
        <f>Tabel210111213144[[#This Row],[Kans]]*Tabel210111213144[[#This Row],[Effect]]</f>
        <v>0</v>
      </c>
      <c r="I16" s="14"/>
      <c r="J16" s="15"/>
      <c r="K16" s="18"/>
      <c r="L16" s="15"/>
      <c r="M16" s="14"/>
    </row>
    <row r="17" spans="1:13" ht="15.75" thickBot="1" x14ac:dyDescent="0.3">
      <c r="A17" s="35"/>
      <c r="B17" s="14"/>
      <c r="C17" s="15"/>
      <c r="D17" s="15"/>
      <c r="E17" s="14"/>
      <c r="F17" s="16"/>
      <c r="G17" s="17"/>
      <c r="H17" s="15">
        <f>Tabel210111213144[[#This Row],[Kans]]*Tabel210111213144[[#This Row],[Effect]]</f>
        <v>0</v>
      </c>
      <c r="I17" s="14"/>
      <c r="J17" s="15"/>
      <c r="K17" s="18"/>
      <c r="L17" s="15"/>
      <c r="M17" s="14"/>
    </row>
    <row r="18" spans="1:13" ht="15.75" thickBot="1" x14ac:dyDescent="0.3">
      <c r="A18" s="35"/>
      <c r="B18" s="14"/>
      <c r="C18" s="15"/>
      <c r="D18" s="15"/>
      <c r="E18" s="14"/>
      <c r="F18" s="16"/>
      <c r="G18" s="17"/>
      <c r="H18" s="15">
        <f>Tabel210111213144[[#This Row],[Kans]]*Tabel210111213144[[#This Row],[Effect]]</f>
        <v>0</v>
      </c>
      <c r="I18" s="14"/>
      <c r="J18" s="15"/>
      <c r="K18" s="18"/>
      <c r="L18" s="15"/>
      <c r="M18" s="14"/>
    </row>
    <row r="19" spans="1:13" ht="15.75" thickBot="1" x14ac:dyDescent="0.3">
      <c r="A19" s="35"/>
      <c r="B19" s="14"/>
      <c r="C19" s="15"/>
      <c r="D19" s="15"/>
      <c r="E19" s="14"/>
      <c r="F19" s="16"/>
      <c r="G19" s="17"/>
      <c r="H19" s="15">
        <f>Tabel210111213144[[#This Row],[Kans]]*Tabel210111213144[[#This Row],[Effect]]</f>
        <v>0</v>
      </c>
      <c r="I19" s="14"/>
      <c r="J19" s="15"/>
      <c r="K19" s="18"/>
      <c r="L19" s="15"/>
      <c r="M19" s="14"/>
    </row>
    <row r="20" spans="1:13" ht="15.75" collapsed="1" thickBot="1" x14ac:dyDescent="0.3">
      <c r="A20" s="35"/>
      <c r="B20" s="14"/>
      <c r="C20" s="15"/>
      <c r="D20" s="15"/>
      <c r="E20" s="14"/>
      <c r="F20" s="16"/>
      <c r="G20" s="17"/>
      <c r="H20" s="15">
        <f>Tabel210111213144[[#This Row],[Kans]]*Tabel210111213144[[#This Row],[Effect]]</f>
        <v>0</v>
      </c>
      <c r="I20" s="14"/>
      <c r="J20" s="14"/>
      <c r="K20" s="18"/>
      <c r="L20" s="15"/>
      <c r="M20" s="14"/>
    </row>
    <row r="21" spans="1:13" ht="15.75" thickBot="1" x14ac:dyDescent="0.3">
      <c r="A21" s="35"/>
      <c r="B21" s="14"/>
      <c r="C21" s="15"/>
      <c r="D21" s="15"/>
      <c r="E21" s="14"/>
      <c r="F21" s="16"/>
      <c r="G21" s="17"/>
      <c r="H21" s="15">
        <f>Tabel210111213144[[#This Row],[Kans]]*Tabel210111213144[[#This Row],[Effect]]</f>
        <v>0</v>
      </c>
      <c r="I21" s="14"/>
      <c r="J21" s="14"/>
      <c r="K21" s="18"/>
      <c r="L21" s="15"/>
      <c r="M21" s="36"/>
    </row>
    <row r="22" spans="1:13" ht="15.75" thickBot="1" x14ac:dyDescent="0.3">
      <c r="A22" s="35"/>
      <c r="B22" s="14"/>
      <c r="C22" s="15"/>
      <c r="D22" s="15"/>
      <c r="E22" s="56"/>
      <c r="F22" s="16"/>
      <c r="G22" s="17"/>
      <c r="H22" s="15">
        <f>Tabel210111213144[[#This Row],[Kans]]*Tabel210111213144[[#This Row],[Effect]]</f>
        <v>0</v>
      </c>
      <c r="I22" s="14"/>
      <c r="J22" s="15"/>
      <c r="K22" s="18"/>
      <c r="L22" s="15"/>
      <c r="M22" s="14"/>
    </row>
    <row r="23" spans="1:13" ht="15.75" thickBot="1" x14ac:dyDescent="0.3">
      <c r="A23" s="35"/>
      <c r="B23" s="14"/>
      <c r="C23" s="15"/>
      <c r="D23" s="15"/>
      <c r="E23" s="56"/>
      <c r="F23" s="16"/>
      <c r="G23" s="17"/>
      <c r="H23" s="15">
        <f>Tabel210111213144[[#This Row],[Kans]]*Tabel210111213144[[#This Row],[Effect]]</f>
        <v>0</v>
      </c>
      <c r="I23" s="14"/>
      <c r="J23" s="15"/>
      <c r="K23" s="18"/>
      <c r="L23" s="15"/>
      <c r="M23" s="14"/>
    </row>
    <row r="24" spans="1:13" ht="15.75" thickBot="1" x14ac:dyDescent="0.3">
      <c r="A24" s="35"/>
      <c r="B24" s="14"/>
      <c r="C24" s="15"/>
      <c r="D24" s="61"/>
      <c r="E24" s="56"/>
      <c r="F24" s="16"/>
      <c r="G24" s="17"/>
      <c r="H24" s="15">
        <f>Tabel210111213144[[#This Row],[Kans]]*Tabel210111213144[[#This Row],[Effect]]</f>
        <v>0</v>
      </c>
      <c r="I24" s="14"/>
      <c r="J24" s="73"/>
      <c r="K24" s="18"/>
      <c r="L24" s="15"/>
      <c r="M24" s="14"/>
    </row>
    <row r="25" spans="1:13" ht="15.75" collapsed="1" thickBot="1" x14ac:dyDescent="0.3">
      <c r="A25" s="35"/>
      <c r="B25" s="14"/>
      <c r="C25" s="15"/>
      <c r="D25" s="15"/>
      <c r="E25" s="56"/>
      <c r="F25" s="16"/>
      <c r="G25" s="17"/>
      <c r="H25" s="15">
        <f>Tabel210111213144[[#This Row],[Kans]]*Tabel210111213144[[#This Row],[Effect]]</f>
        <v>0</v>
      </c>
      <c r="I25" s="14"/>
      <c r="J25" s="73"/>
      <c r="K25" s="18"/>
      <c r="L25" s="15"/>
      <c r="M25" s="14"/>
    </row>
    <row r="26" spans="1:13" ht="15.75" thickBot="1" x14ac:dyDescent="0.3">
      <c r="A26" s="37"/>
      <c r="B26" s="38"/>
      <c r="C26" s="15"/>
      <c r="D26" s="15"/>
      <c r="E26" s="56"/>
      <c r="F26" s="16"/>
      <c r="G26" s="17"/>
      <c r="H26" s="15">
        <f>Tabel210111213144[[#This Row],[Kans]]*Tabel210111213144[[#This Row],[Effect]]</f>
        <v>0</v>
      </c>
      <c r="I26" s="14"/>
      <c r="J26" s="73"/>
      <c r="K26" s="18"/>
      <c r="L26" s="15"/>
      <c r="M26" s="14"/>
    </row>
    <row r="27" spans="1:13" ht="15.75" thickBot="1" x14ac:dyDescent="0.3">
      <c r="A27" s="37"/>
      <c r="B27" s="38"/>
      <c r="C27" s="39"/>
      <c r="D27" s="15"/>
      <c r="E27" s="56"/>
      <c r="F27" s="16"/>
      <c r="G27" s="17"/>
      <c r="H27" s="15">
        <f>Tabel210111213144[[#This Row],[Kans]]*Tabel210111213144[[#This Row],[Effect]]</f>
        <v>0</v>
      </c>
      <c r="I27" s="14"/>
      <c r="J27" s="15"/>
      <c r="K27" s="18"/>
      <c r="L27" s="15"/>
      <c r="M27" s="14"/>
    </row>
    <row r="28" spans="1:13" ht="15.75" collapsed="1" thickBot="1" x14ac:dyDescent="0.3">
      <c r="A28" s="37"/>
      <c r="B28" s="38"/>
      <c r="C28" s="39"/>
      <c r="D28" s="15"/>
      <c r="E28" s="38"/>
      <c r="F28" s="40"/>
      <c r="G28" s="41"/>
      <c r="H28" s="15">
        <f>Tabel210111213144[[#This Row],[Kans]]*Tabel210111213144[[#This Row],[Effect]]</f>
        <v>0</v>
      </c>
      <c r="I28" s="14"/>
      <c r="J28" s="39"/>
      <c r="K28" s="42"/>
      <c r="L28" s="39"/>
      <c r="M28" s="43"/>
    </row>
    <row r="29" spans="1:13" ht="15.75" thickBot="1" x14ac:dyDescent="0.3">
      <c r="A29" s="37"/>
      <c r="B29" s="38"/>
      <c r="C29" s="39"/>
      <c r="D29" s="15"/>
      <c r="E29" s="38"/>
      <c r="F29" s="39"/>
      <c r="G29" s="39"/>
      <c r="H29" s="15">
        <f>Tabel210111213144[[#This Row],[Kans]]*Tabel210111213144[[#This Row],[Effect]]</f>
        <v>0</v>
      </c>
      <c r="I29" s="14"/>
      <c r="J29" s="15"/>
      <c r="K29" s="42"/>
      <c r="L29" s="39"/>
      <c r="M29" s="43"/>
    </row>
    <row r="30" spans="1:13" ht="15.75" collapsed="1" thickBot="1" x14ac:dyDescent="0.3">
      <c r="A30" s="37"/>
      <c r="B30" s="38"/>
      <c r="C30" s="39"/>
      <c r="D30" s="61"/>
      <c r="E30" s="38"/>
      <c r="F30" s="63"/>
      <c r="G30" s="41"/>
      <c r="H30" s="15">
        <f>Tabel210111213144[[#This Row],[Kans]]*Tabel210111213144[[#This Row],[Effect]]</f>
        <v>0</v>
      </c>
      <c r="I30" s="38"/>
      <c r="J30" s="39"/>
      <c r="K30" s="42"/>
      <c r="L30" s="39"/>
      <c r="M30" s="43"/>
    </row>
    <row r="31" spans="1:13" ht="15.75" thickBot="1" x14ac:dyDescent="0.3">
      <c r="A31" s="64"/>
      <c r="B31" s="14"/>
      <c r="C31" s="65"/>
      <c r="D31" s="15"/>
      <c r="E31" s="14"/>
      <c r="F31" s="15"/>
      <c r="G31" s="15"/>
      <c r="H31" s="15">
        <f>Tabel210111213144[[#This Row],[Kans]]*Tabel210111213144[[#This Row],[Effect]]</f>
        <v>0</v>
      </c>
      <c r="I31" s="14"/>
      <c r="J31" s="15"/>
      <c r="K31" s="18"/>
      <c r="L31" s="15"/>
      <c r="M31" s="36"/>
    </row>
    <row r="32" spans="1:13" ht="15.75" collapsed="1" thickBot="1" x14ac:dyDescent="0.3">
      <c r="A32" s="35"/>
      <c r="B32" s="67"/>
      <c r="C32" s="15"/>
      <c r="D32" s="15"/>
      <c r="E32" s="14"/>
      <c r="F32" s="16"/>
      <c r="G32" s="17"/>
      <c r="H32" s="15">
        <f>Tabel210111213144[[#This Row],[Kans]]*Tabel210111213144[[#This Row],[Effect]]</f>
        <v>0</v>
      </c>
      <c r="I32" s="14"/>
      <c r="J32" s="15"/>
      <c r="K32" s="18"/>
      <c r="L32" s="15"/>
      <c r="M32" s="36"/>
    </row>
    <row r="33" spans="1:13" ht="15.75" thickBot="1" x14ac:dyDescent="0.3">
      <c r="A33" s="35"/>
      <c r="B33" s="14"/>
      <c r="C33" s="15"/>
      <c r="D33" s="15"/>
      <c r="E33" s="14"/>
      <c r="F33" s="16"/>
      <c r="G33" s="17"/>
      <c r="H33" s="15">
        <f>Tabel210111213144[[#This Row],[Kans]]*Tabel210111213144[[#This Row],[Effect]]</f>
        <v>0</v>
      </c>
      <c r="I33" s="14"/>
      <c r="J33" s="15"/>
      <c r="K33" s="18"/>
      <c r="L33" s="15"/>
      <c r="M33" s="36"/>
    </row>
    <row r="34" spans="1:13" ht="15.75" thickBot="1" x14ac:dyDescent="0.3">
      <c r="A34" s="35"/>
      <c r="B34" s="14"/>
      <c r="C34" s="15"/>
      <c r="D34" s="15"/>
      <c r="E34" s="14"/>
      <c r="F34" s="16"/>
      <c r="G34" s="17"/>
      <c r="H34" s="15">
        <f>Tabel210111213144[[#This Row],[Kans]]*Tabel210111213144[[#This Row],[Effect]]</f>
        <v>0</v>
      </c>
      <c r="I34" s="14"/>
      <c r="J34" s="15"/>
      <c r="K34" s="18"/>
      <c r="L34" s="15"/>
      <c r="M34" s="36"/>
    </row>
    <row r="35" spans="1:13" ht="15.75" collapsed="1" thickBot="1" x14ac:dyDescent="0.3">
      <c r="A35" s="35"/>
      <c r="B35" s="14"/>
      <c r="C35" s="15"/>
      <c r="D35" s="15"/>
      <c r="E35" s="14"/>
      <c r="F35" s="16"/>
      <c r="G35" s="17"/>
      <c r="H35" s="15">
        <f>Tabel210111213144[[#This Row],[Kans]]*Tabel210111213144[[#This Row],[Effect]]</f>
        <v>0</v>
      </c>
      <c r="I35" s="14"/>
      <c r="J35" s="15"/>
      <c r="K35" s="18"/>
      <c r="L35" s="15"/>
      <c r="M35" s="36"/>
    </row>
    <row r="36" spans="1:13" ht="15.75" thickBot="1" x14ac:dyDescent="0.3">
      <c r="A36" s="35"/>
      <c r="B36" s="14"/>
      <c r="C36" s="15"/>
      <c r="D36" s="15"/>
      <c r="E36" s="14"/>
      <c r="F36" s="16"/>
      <c r="G36" s="17"/>
      <c r="H36" s="15">
        <f>Tabel210111213144[[#This Row],[Kans]]*Tabel210111213144[[#This Row],[Effect]]</f>
        <v>0</v>
      </c>
      <c r="I36" s="14"/>
      <c r="J36" s="15"/>
      <c r="K36" s="18"/>
      <c r="L36" s="15"/>
      <c r="M36" s="36"/>
    </row>
    <row r="37" spans="1:13" ht="15.75" thickBot="1" x14ac:dyDescent="0.3">
      <c r="A37" s="35"/>
      <c r="B37" s="14"/>
      <c r="C37" s="15"/>
      <c r="D37" s="15"/>
      <c r="E37" s="14"/>
      <c r="F37" s="16"/>
      <c r="G37" s="17"/>
      <c r="H37" s="15">
        <f>Tabel210111213144[[#This Row],[Kans]]*Tabel210111213144[[#This Row],[Effect]]</f>
        <v>0</v>
      </c>
      <c r="I37" s="14"/>
      <c r="J37" s="15"/>
      <c r="K37" s="18"/>
      <c r="L37" s="15"/>
      <c r="M37" s="36"/>
    </row>
    <row r="38" spans="1:13" ht="15.75" thickBot="1" x14ac:dyDescent="0.3">
      <c r="A38" s="35"/>
      <c r="B38" s="14"/>
      <c r="C38" s="15"/>
      <c r="D38" s="15"/>
      <c r="E38" s="14"/>
      <c r="F38" s="16"/>
      <c r="G38" s="17"/>
      <c r="H38" s="15">
        <f>Tabel210111213144[[#This Row],[Kans]]*Tabel210111213144[[#This Row],[Effect]]</f>
        <v>0</v>
      </c>
      <c r="I38" s="14"/>
      <c r="J38" s="15"/>
      <c r="K38" s="18"/>
      <c r="L38" s="15"/>
      <c r="M38" s="36"/>
    </row>
    <row r="39" spans="1:13" ht="15.75" thickBot="1" x14ac:dyDescent="0.3">
      <c r="A39" s="35"/>
      <c r="B39" s="14"/>
      <c r="C39" s="15"/>
      <c r="D39" s="15"/>
      <c r="E39" s="14"/>
      <c r="F39" s="16"/>
      <c r="G39" s="17"/>
      <c r="H39" s="15">
        <f>Tabel210111213144[[#This Row],[Kans]]*Tabel210111213144[[#This Row],[Effect]]</f>
        <v>0</v>
      </c>
      <c r="I39" s="14"/>
      <c r="J39" s="15"/>
      <c r="K39" s="18"/>
      <c r="L39" s="15"/>
      <c r="M39" s="36"/>
    </row>
    <row r="40" spans="1:13" ht="15.75" collapsed="1" thickBot="1" x14ac:dyDescent="0.3">
      <c r="A40" s="35"/>
      <c r="B40" s="14"/>
      <c r="C40" s="15"/>
      <c r="D40" s="15"/>
      <c r="E40" s="14"/>
      <c r="F40" s="16"/>
      <c r="G40" s="17"/>
      <c r="H40" s="15">
        <f>Tabel210111213144[[#This Row],[Kans]]*Tabel210111213144[[#This Row],[Effect]]</f>
        <v>0</v>
      </c>
      <c r="I40" s="14"/>
      <c r="J40" s="15"/>
      <c r="K40" s="18"/>
      <c r="L40" s="15"/>
      <c r="M40" s="36"/>
    </row>
    <row r="41" spans="1:13" ht="15.75" thickBot="1" x14ac:dyDescent="0.3">
      <c r="A41" s="35"/>
      <c r="B41" s="14"/>
      <c r="C41" s="15"/>
      <c r="D41" s="15"/>
      <c r="E41" s="14"/>
      <c r="F41" s="16"/>
      <c r="G41" s="17"/>
      <c r="H41" s="15">
        <f>Tabel210111213144[[#This Row],[Kans]]*Tabel210111213144[[#This Row],[Effect]]</f>
        <v>0</v>
      </c>
      <c r="I41" s="14"/>
      <c r="J41" s="15"/>
      <c r="K41" s="18"/>
      <c r="L41" s="15"/>
      <c r="M41" s="36"/>
    </row>
    <row r="42" spans="1:13" ht="15.75" thickBot="1" x14ac:dyDescent="0.3">
      <c r="A42" s="35"/>
      <c r="B42" s="14"/>
      <c r="C42" s="15"/>
      <c r="D42" s="15"/>
      <c r="E42" s="14"/>
      <c r="F42" s="16"/>
      <c r="G42" s="17"/>
      <c r="H42" s="15">
        <f>Tabel210111213144[[#This Row],[Kans]]*Tabel210111213144[[#This Row],[Effect]]</f>
        <v>0</v>
      </c>
      <c r="I42" s="14"/>
      <c r="J42" s="15"/>
      <c r="K42" s="18"/>
      <c r="L42" s="15"/>
      <c r="M42" s="36"/>
    </row>
    <row r="43" spans="1:13" ht="15.75" thickBot="1" x14ac:dyDescent="0.3">
      <c r="A43" s="35"/>
      <c r="B43" s="14"/>
      <c r="C43" s="15"/>
      <c r="D43" s="15"/>
      <c r="E43" s="14"/>
      <c r="F43" s="16"/>
      <c r="G43" s="17"/>
      <c r="H43" s="15">
        <f>Tabel210111213144[[#This Row],[Kans]]*Tabel210111213144[[#This Row],[Effect]]</f>
        <v>0</v>
      </c>
      <c r="I43" s="14"/>
      <c r="J43" s="15"/>
      <c r="K43" s="18"/>
      <c r="L43" s="15"/>
      <c r="M43" s="36"/>
    </row>
    <row r="44" spans="1:13" ht="15.75" thickBot="1" x14ac:dyDescent="0.3">
      <c r="A44" s="35"/>
      <c r="B44" s="14"/>
      <c r="C44" s="15"/>
      <c r="D44" s="15"/>
      <c r="E44" s="14"/>
      <c r="F44" s="16"/>
      <c r="G44" s="17"/>
      <c r="H44" s="15">
        <f>Tabel210111213144[[#This Row],[Kans]]*Tabel210111213144[[#This Row],[Effect]]</f>
        <v>0</v>
      </c>
      <c r="I44" s="14"/>
      <c r="J44" s="15"/>
      <c r="K44" s="18"/>
      <c r="L44" s="15"/>
      <c r="M44" s="36"/>
    </row>
    <row r="45" spans="1:13" ht="15.75" thickBot="1" x14ac:dyDescent="0.3">
      <c r="A45" s="35"/>
      <c r="B45" s="14"/>
      <c r="C45" s="15"/>
      <c r="D45" s="15"/>
      <c r="E45" s="14"/>
      <c r="F45" s="16"/>
      <c r="G45" s="17"/>
      <c r="H45" s="15">
        <f>Tabel210111213144[[#This Row],[Kans]]*Tabel210111213144[[#This Row],[Effect]]</f>
        <v>0</v>
      </c>
      <c r="I45" s="14"/>
      <c r="J45" s="15"/>
      <c r="K45" s="18"/>
      <c r="L45" s="15"/>
      <c r="M45" s="36"/>
    </row>
    <row r="46" spans="1:13" ht="15.75" thickBot="1" x14ac:dyDescent="0.3">
      <c r="A46" s="35"/>
      <c r="B46" s="14"/>
      <c r="C46" s="15"/>
      <c r="D46" s="15"/>
      <c r="E46" s="14"/>
      <c r="F46" s="16"/>
      <c r="G46" s="17"/>
      <c r="H46" s="15">
        <f>Tabel210111213144[[#This Row],[Kans]]*Tabel210111213144[[#This Row],[Effect]]</f>
        <v>0</v>
      </c>
      <c r="I46" s="14"/>
      <c r="J46" s="15"/>
      <c r="K46" s="18"/>
      <c r="L46" s="15"/>
      <c r="M46" s="36"/>
    </row>
    <row r="47" spans="1:13" ht="15.75" collapsed="1" thickBot="1" x14ac:dyDescent="0.3">
      <c r="A47" s="35"/>
      <c r="B47" s="14"/>
      <c r="C47" s="15"/>
      <c r="D47" s="15"/>
      <c r="E47" s="14"/>
      <c r="F47" s="16"/>
      <c r="G47" s="17"/>
      <c r="H47" s="15">
        <f>Tabel210111213144[[#This Row],[Kans]]*Tabel210111213144[[#This Row],[Effect]]</f>
        <v>0</v>
      </c>
      <c r="I47" s="14"/>
      <c r="J47" s="15"/>
      <c r="K47" s="18"/>
      <c r="L47" s="15"/>
      <c r="M47" s="36"/>
    </row>
    <row r="48" spans="1:13" ht="15.75" thickBot="1" x14ac:dyDescent="0.3">
      <c r="A48" s="35"/>
      <c r="B48" s="14"/>
      <c r="C48" s="15"/>
      <c r="D48" s="15"/>
      <c r="E48" s="14"/>
      <c r="F48" s="16"/>
      <c r="G48" s="17"/>
      <c r="H48" s="15">
        <f>Tabel210111213144[[#This Row],[Kans]]*Tabel210111213144[[#This Row],[Effect]]</f>
        <v>0</v>
      </c>
      <c r="I48" s="14"/>
      <c r="J48" s="15"/>
      <c r="K48" s="18"/>
      <c r="L48" s="15"/>
      <c r="M48" s="36"/>
    </row>
    <row r="49" spans="1:13" ht="15.75" thickBot="1" x14ac:dyDescent="0.3">
      <c r="A49" s="35"/>
      <c r="B49" s="14"/>
      <c r="C49" s="15"/>
      <c r="D49" s="15"/>
      <c r="E49" s="14"/>
      <c r="F49" s="16"/>
      <c r="G49" s="17"/>
      <c r="H49" s="15">
        <f>Tabel210111213144[[#This Row],[Kans]]*Tabel210111213144[[#This Row],[Effect]]</f>
        <v>0</v>
      </c>
      <c r="I49" s="14"/>
      <c r="J49" s="15"/>
      <c r="K49" s="18"/>
      <c r="L49" s="15"/>
      <c r="M49" s="36"/>
    </row>
    <row r="50" spans="1:13" ht="15.75" thickBot="1" x14ac:dyDescent="0.3">
      <c r="A50" s="35"/>
      <c r="B50" s="14"/>
      <c r="C50" s="15"/>
      <c r="D50" s="15"/>
      <c r="E50" s="14"/>
      <c r="F50" s="16"/>
      <c r="G50" s="17"/>
      <c r="H50" s="15">
        <f>Tabel210111213144[[#This Row],[Kans]]*Tabel210111213144[[#This Row],[Effect]]</f>
        <v>0</v>
      </c>
      <c r="I50" s="14"/>
      <c r="J50" s="15"/>
      <c r="K50" s="18"/>
      <c r="L50" s="15"/>
      <c r="M50" s="36"/>
    </row>
    <row r="51" spans="1:13" ht="15.75" thickBot="1" x14ac:dyDescent="0.3">
      <c r="A51" s="35"/>
      <c r="B51" s="14"/>
      <c r="C51" s="15"/>
      <c r="D51" s="61"/>
      <c r="E51" s="56"/>
      <c r="F51" s="62"/>
      <c r="G51" s="17"/>
      <c r="H51" s="15">
        <f>Tabel210111213144[[#This Row],[Kans]]*Tabel210111213144[[#This Row],[Effect]]</f>
        <v>0</v>
      </c>
      <c r="I51" s="14"/>
      <c r="J51" s="15"/>
      <c r="K51" s="18"/>
      <c r="L51" s="15"/>
      <c r="M51" s="36"/>
    </row>
    <row r="52" spans="1:13" ht="15.75" collapsed="1" thickBot="1" x14ac:dyDescent="0.3">
      <c r="A52" s="35"/>
      <c r="B52" s="14"/>
      <c r="C52" s="15"/>
      <c r="D52" s="15"/>
      <c r="E52" s="14"/>
      <c r="F52" s="16"/>
      <c r="G52" s="17"/>
      <c r="H52" s="15">
        <f>Tabel210111213144[[#This Row],[Kans]]*Tabel210111213144[[#This Row],[Effect]]</f>
        <v>0</v>
      </c>
      <c r="I52" s="14"/>
      <c r="J52" s="14"/>
      <c r="K52" s="18"/>
      <c r="L52" s="15"/>
      <c r="M52" s="36"/>
    </row>
    <row r="53" spans="1:13" ht="15.75" thickBot="1" x14ac:dyDescent="0.3">
      <c r="A53" s="35"/>
      <c r="B53" s="14"/>
      <c r="C53" s="15"/>
      <c r="D53" s="15"/>
      <c r="E53" s="56"/>
      <c r="F53" s="16"/>
      <c r="G53" s="17"/>
      <c r="H53" s="15"/>
      <c r="I53" s="14"/>
      <c r="J53" s="73"/>
      <c r="K53" s="18"/>
      <c r="L53" s="15"/>
      <c r="M53" s="36"/>
    </row>
    <row r="54" spans="1:13" ht="15.75" thickBot="1" x14ac:dyDescent="0.3">
      <c r="A54" s="35"/>
      <c r="B54" s="14"/>
      <c r="C54" s="15"/>
      <c r="D54" s="15"/>
      <c r="E54" s="56"/>
      <c r="F54" s="16"/>
      <c r="G54" s="17"/>
      <c r="H54" s="15"/>
      <c r="I54" s="14"/>
      <c r="J54" s="73"/>
      <c r="K54" s="18"/>
      <c r="L54" s="15"/>
      <c r="M54" s="36"/>
    </row>
    <row r="55" spans="1:13" ht="15.75" thickBot="1" x14ac:dyDescent="0.3">
      <c r="A55" s="35"/>
      <c r="B55" s="14"/>
      <c r="C55" s="15"/>
      <c r="D55" s="15"/>
      <c r="E55" s="56"/>
      <c r="F55" s="16"/>
      <c r="G55" s="17"/>
      <c r="H55" s="15"/>
      <c r="I55" s="14"/>
      <c r="J55" s="73"/>
      <c r="K55" s="18"/>
      <c r="L55" s="15"/>
      <c r="M55" s="36"/>
    </row>
    <row r="56" spans="1:13" ht="15.75" thickBot="1" x14ac:dyDescent="0.3">
      <c r="A56" s="35"/>
      <c r="B56" s="14"/>
      <c r="C56" s="15"/>
      <c r="D56" s="15"/>
      <c r="E56" s="56"/>
      <c r="F56" s="16"/>
      <c r="G56" s="17"/>
      <c r="H56" s="15"/>
      <c r="I56" s="14"/>
      <c r="J56" s="73"/>
      <c r="K56" s="18"/>
      <c r="L56" s="15"/>
      <c r="M56" s="36"/>
    </row>
    <row r="57" spans="1:13" ht="15.75" thickBot="1" x14ac:dyDescent="0.3">
      <c r="A57" s="35"/>
      <c r="B57" s="14"/>
      <c r="C57" s="15"/>
      <c r="D57" s="15"/>
      <c r="E57" s="56"/>
      <c r="F57" s="16"/>
      <c r="G57" s="17"/>
      <c r="H57" s="15"/>
      <c r="I57" s="14"/>
      <c r="J57" s="73"/>
      <c r="K57" s="18"/>
      <c r="L57" s="15"/>
      <c r="M57" s="36"/>
    </row>
    <row r="58" spans="1:13" ht="15.75" thickBot="1" x14ac:dyDescent="0.3">
      <c r="A58" s="35"/>
      <c r="B58" s="14"/>
      <c r="C58" s="15"/>
      <c r="D58" s="15"/>
      <c r="E58" s="56"/>
      <c r="F58" s="16"/>
      <c r="G58" s="17"/>
      <c r="H58" s="15"/>
      <c r="I58" s="14"/>
      <c r="J58" s="73"/>
      <c r="K58" s="18"/>
      <c r="L58" s="15"/>
      <c r="M58" s="36"/>
    </row>
    <row r="59" spans="1:13" ht="15.75" thickBot="1" x14ac:dyDescent="0.3">
      <c r="A59" s="35"/>
      <c r="B59" s="14"/>
      <c r="C59" s="15"/>
      <c r="D59" s="15"/>
      <c r="E59" s="56"/>
      <c r="F59" s="16"/>
      <c r="G59" s="17"/>
      <c r="H59" s="15"/>
      <c r="I59" s="14"/>
      <c r="J59" s="73"/>
      <c r="K59" s="18"/>
      <c r="L59" s="15"/>
      <c r="M59" s="36"/>
    </row>
    <row r="60" spans="1:13" ht="15.75" thickBot="1" x14ac:dyDescent="0.3">
      <c r="A60" s="35"/>
      <c r="B60" s="14"/>
      <c r="C60" s="15"/>
      <c r="D60" s="15"/>
      <c r="E60" s="56"/>
      <c r="F60" s="16"/>
      <c r="G60" s="17"/>
      <c r="H60" s="15"/>
      <c r="I60" s="14"/>
      <c r="J60" s="73"/>
      <c r="K60" s="18"/>
      <c r="L60" s="15"/>
      <c r="M60" s="36"/>
    </row>
    <row r="61" spans="1:13" ht="15.75" thickBot="1" x14ac:dyDescent="0.3">
      <c r="A61" s="35"/>
      <c r="B61" s="14"/>
      <c r="C61" s="15"/>
      <c r="D61" s="15"/>
      <c r="E61" s="56"/>
      <c r="F61" s="16"/>
      <c r="G61" s="17"/>
      <c r="H61" s="15"/>
      <c r="I61" s="14"/>
      <c r="J61" s="73"/>
      <c r="K61" s="18"/>
      <c r="L61" s="15"/>
      <c r="M61" s="36"/>
    </row>
    <row r="62" spans="1:13" ht="15.75" thickBot="1" x14ac:dyDescent="0.3">
      <c r="A62" s="35"/>
      <c r="B62" s="14"/>
      <c r="C62" s="15"/>
      <c r="D62" s="15"/>
      <c r="E62" s="56"/>
      <c r="F62" s="16"/>
      <c r="G62" s="17"/>
      <c r="H62" s="15"/>
      <c r="I62" s="14"/>
      <c r="J62" s="73"/>
      <c r="K62" s="18"/>
      <c r="L62" s="15"/>
      <c r="M62" s="36"/>
    </row>
    <row r="63" spans="1:13" ht="15.75" thickBot="1" x14ac:dyDescent="0.3">
      <c r="A63" s="35"/>
      <c r="B63" s="14"/>
      <c r="C63" s="15"/>
      <c r="D63" s="15"/>
      <c r="E63" s="56"/>
      <c r="F63" s="16"/>
      <c r="G63" s="17"/>
      <c r="H63" s="15"/>
      <c r="I63" s="14"/>
      <c r="J63" s="73"/>
      <c r="K63" s="18"/>
      <c r="L63" s="15"/>
      <c r="M63" s="36"/>
    </row>
    <row r="64" spans="1:13" ht="15.75" thickBot="1" x14ac:dyDescent="0.3">
      <c r="A64" s="35"/>
      <c r="B64" s="14"/>
      <c r="C64" s="15"/>
      <c r="D64" s="15"/>
      <c r="E64" s="56"/>
      <c r="F64" s="16"/>
      <c r="G64" s="17"/>
      <c r="H64" s="15"/>
      <c r="I64" s="14"/>
      <c r="J64" s="73"/>
      <c r="K64" s="18"/>
      <c r="L64" s="15"/>
      <c r="M64" s="36"/>
    </row>
    <row r="65" spans="1:13" ht="15.75" thickBot="1" x14ac:dyDescent="0.3">
      <c r="A65" s="35"/>
      <c r="B65" s="14"/>
      <c r="C65" s="15"/>
      <c r="D65" s="15"/>
      <c r="E65" s="56"/>
      <c r="F65" s="16"/>
      <c r="G65" s="17"/>
      <c r="H65" s="15"/>
      <c r="I65" s="14"/>
      <c r="J65" s="73"/>
      <c r="K65" s="18"/>
      <c r="L65" s="15"/>
      <c r="M65" s="36"/>
    </row>
    <row r="66" spans="1:13" ht="15.75" thickBot="1" x14ac:dyDescent="0.3">
      <c r="A66" s="35"/>
      <c r="B66" s="14"/>
      <c r="C66" s="15"/>
      <c r="D66" s="15"/>
      <c r="E66" s="56"/>
      <c r="F66" s="16"/>
      <c r="G66" s="17"/>
      <c r="H66" s="15"/>
      <c r="I66" s="14"/>
      <c r="J66" s="73"/>
      <c r="K66" s="18"/>
      <c r="L66" s="15"/>
      <c r="M66" s="36"/>
    </row>
    <row r="67" spans="1:13" ht="15.75" thickBot="1" x14ac:dyDescent="0.3">
      <c r="A67" s="35"/>
      <c r="B67" s="14"/>
      <c r="C67" s="15"/>
      <c r="D67" s="15"/>
      <c r="E67" s="56"/>
      <c r="F67" s="16"/>
      <c r="G67" s="17"/>
      <c r="H67" s="15"/>
      <c r="I67" s="14"/>
      <c r="J67" s="73"/>
      <c r="K67" s="18"/>
      <c r="L67" s="15"/>
      <c r="M67" s="36"/>
    </row>
    <row r="68" spans="1:13" ht="15.75" thickBot="1" x14ac:dyDescent="0.3">
      <c r="A68" s="35"/>
      <c r="B68" s="14"/>
      <c r="C68" s="15"/>
      <c r="D68" s="15"/>
      <c r="E68" s="56"/>
      <c r="F68" s="16"/>
      <c r="G68" s="17"/>
      <c r="H68" s="15"/>
      <c r="I68" s="14"/>
      <c r="J68" s="73"/>
      <c r="K68" s="18"/>
      <c r="L68" s="15"/>
      <c r="M68" s="36"/>
    </row>
    <row r="69" spans="1:13" ht="15.75" thickBot="1" x14ac:dyDescent="0.3">
      <c r="A69" s="35"/>
      <c r="B69" s="14"/>
      <c r="C69" s="15"/>
      <c r="D69" s="15"/>
      <c r="E69" s="56"/>
      <c r="F69" s="16"/>
      <c r="G69" s="17"/>
      <c r="H69" s="15"/>
      <c r="I69" s="14"/>
      <c r="J69" s="73"/>
      <c r="K69" s="18"/>
      <c r="L69" s="15"/>
      <c r="M69" s="36"/>
    </row>
    <row r="70" spans="1:13" ht="15.75" thickBot="1" x14ac:dyDescent="0.3">
      <c r="A70" s="35"/>
      <c r="B70" s="14"/>
      <c r="C70" s="15"/>
      <c r="D70" s="15"/>
      <c r="E70" s="56"/>
      <c r="F70" s="16"/>
      <c r="G70" s="17"/>
      <c r="H70" s="15"/>
      <c r="I70" s="14"/>
      <c r="J70" s="73"/>
      <c r="K70" s="18"/>
      <c r="L70" s="15"/>
      <c r="M70" s="36"/>
    </row>
    <row r="71" spans="1:13" ht="15.75" thickBot="1" x14ac:dyDescent="0.3">
      <c r="A71" s="35"/>
      <c r="B71" s="14"/>
      <c r="C71" s="15"/>
      <c r="D71" s="15"/>
      <c r="E71" s="56"/>
      <c r="F71" s="16"/>
      <c r="G71" s="17"/>
      <c r="H71" s="15"/>
      <c r="I71" s="14"/>
      <c r="J71" s="73"/>
      <c r="K71" s="18"/>
      <c r="L71" s="15"/>
      <c r="M71" s="36"/>
    </row>
    <row r="72" spans="1:13" ht="15.75" thickBot="1" x14ac:dyDescent="0.3">
      <c r="A72" s="35"/>
      <c r="B72" s="14"/>
      <c r="C72" s="15"/>
      <c r="D72" s="15"/>
      <c r="E72" s="56"/>
      <c r="F72" s="16"/>
      <c r="G72" s="17"/>
      <c r="H72" s="15"/>
      <c r="I72" s="14"/>
      <c r="J72" s="73"/>
      <c r="K72" s="18"/>
      <c r="L72" s="15"/>
      <c r="M72" s="36"/>
    </row>
    <row r="73" spans="1:13" ht="15.75" thickBot="1" x14ac:dyDescent="0.3">
      <c r="A73" s="35"/>
      <c r="B73" s="14"/>
      <c r="C73" s="15"/>
      <c r="D73" s="15"/>
      <c r="E73" s="56"/>
      <c r="F73" s="16"/>
      <c r="G73" s="17"/>
      <c r="H73" s="15"/>
      <c r="I73" s="14"/>
      <c r="J73" s="73"/>
      <c r="K73" s="18"/>
      <c r="L73" s="15"/>
      <c r="M73" s="36"/>
    </row>
    <row r="74" spans="1:13" ht="15.75" thickBot="1" x14ac:dyDescent="0.3">
      <c r="A74" s="35"/>
      <c r="B74" s="14"/>
      <c r="C74" s="15"/>
      <c r="D74" s="15"/>
      <c r="E74" s="56"/>
      <c r="F74" s="16"/>
      <c r="G74" s="17"/>
      <c r="H74" s="15"/>
      <c r="I74" s="14"/>
      <c r="J74" s="73"/>
      <c r="K74" s="18"/>
      <c r="L74" s="15"/>
      <c r="M74" s="36"/>
    </row>
    <row r="75" spans="1:13" ht="15.75" thickBot="1" x14ac:dyDescent="0.3">
      <c r="A75" s="35"/>
      <c r="B75" s="14"/>
      <c r="C75" s="15"/>
      <c r="D75" s="15"/>
      <c r="E75" s="56"/>
      <c r="F75" s="16"/>
      <c r="G75" s="17"/>
      <c r="H75" s="15"/>
      <c r="I75" s="14"/>
      <c r="J75" s="73"/>
      <c r="K75" s="18"/>
      <c r="L75" s="15"/>
      <c r="M75" s="36"/>
    </row>
    <row r="76" spans="1:13" ht="15.75" thickBot="1" x14ac:dyDescent="0.3">
      <c r="A76" s="35"/>
      <c r="B76" s="14"/>
      <c r="C76" s="15"/>
      <c r="D76" s="15"/>
      <c r="E76" s="56"/>
      <c r="F76" s="16"/>
      <c r="G76" s="17"/>
      <c r="H76" s="15"/>
      <c r="I76" s="14"/>
      <c r="J76" s="73"/>
      <c r="K76" s="18"/>
      <c r="L76" s="15"/>
      <c r="M76" s="36"/>
    </row>
    <row r="77" spans="1:13" ht="15.75" thickBot="1" x14ac:dyDescent="0.3">
      <c r="A77" s="35"/>
      <c r="B77" s="14"/>
      <c r="C77" s="15"/>
      <c r="D77" s="15"/>
      <c r="E77" s="56"/>
      <c r="F77" s="16"/>
      <c r="G77" s="17"/>
      <c r="H77" s="15"/>
      <c r="I77" s="14"/>
      <c r="J77" s="73"/>
      <c r="K77" s="18"/>
      <c r="L77" s="15"/>
      <c r="M77" s="36"/>
    </row>
    <row r="78" spans="1:13" ht="15.75" thickBot="1" x14ac:dyDescent="0.3">
      <c r="A78" s="35"/>
      <c r="B78" s="14"/>
      <c r="C78" s="15"/>
      <c r="D78" s="15"/>
      <c r="E78" s="56"/>
      <c r="F78" s="16"/>
      <c r="G78" s="17"/>
      <c r="H78" s="15"/>
      <c r="I78" s="14"/>
      <c r="J78" s="73"/>
      <c r="K78" s="18"/>
      <c r="L78" s="15"/>
      <c r="M78" s="36"/>
    </row>
    <row r="79" spans="1:13" ht="15.75" thickBot="1" x14ac:dyDescent="0.3">
      <c r="A79" s="35"/>
      <c r="B79" s="14"/>
      <c r="C79" s="15"/>
      <c r="D79" s="15"/>
      <c r="E79" s="56"/>
      <c r="F79" s="16"/>
      <c r="G79" s="17"/>
      <c r="H79" s="15"/>
      <c r="I79" s="14"/>
      <c r="J79" s="73"/>
      <c r="K79" s="18"/>
      <c r="L79" s="15"/>
      <c r="M79" s="36"/>
    </row>
    <row r="80" spans="1:13" ht="15.75" thickBot="1" x14ac:dyDescent="0.3">
      <c r="A80" s="35"/>
      <c r="B80" s="14"/>
      <c r="C80" s="15"/>
      <c r="D80" s="15"/>
      <c r="E80" s="56"/>
      <c r="F80" s="16"/>
      <c r="G80" s="17"/>
      <c r="H80" s="15"/>
      <c r="I80" s="14"/>
      <c r="J80" s="73"/>
      <c r="K80" s="18"/>
      <c r="L80" s="15"/>
      <c r="M80" s="36"/>
    </row>
    <row r="81" spans="1:13" ht="15.75" thickBot="1" x14ac:dyDescent="0.3">
      <c r="A81" s="35"/>
      <c r="B81" s="14"/>
      <c r="C81" s="15"/>
      <c r="D81" s="15"/>
      <c r="E81" s="56"/>
      <c r="F81" s="16"/>
      <c r="G81" s="17"/>
      <c r="H81" s="15"/>
      <c r="I81" s="14"/>
      <c r="J81" s="73"/>
      <c r="K81" s="18"/>
      <c r="L81" s="15"/>
      <c r="M81" s="36"/>
    </row>
    <row r="82" spans="1:13" ht="15.75" thickBot="1" x14ac:dyDescent="0.3">
      <c r="A82" s="35"/>
      <c r="B82" s="14"/>
      <c r="C82" s="15"/>
      <c r="D82" s="15"/>
      <c r="E82" s="56"/>
      <c r="F82" s="16"/>
      <c r="G82" s="17"/>
      <c r="H82" s="15"/>
      <c r="I82" s="14"/>
      <c r="J82" s="73"/>
      <c r="K82" s="18"/>
      <c r="L82" s="15"/>
      <c r="M82" s="36"/>
    </row>
    <row r="83" spans="1:13" ht="15.75" thickBot="1" x14ac:dyDescent="0.3">
      <c r="A83" s="35"/>
      <c r="B83" s="14"/>
      <c r="C83" s="15"/>
      <c r="D83" s="15"/>
      <c r="E83" s="56"/>
      <c r="F83" s="16"/>
      <c r="G83" s="17"/>
      <c r="H83" s="15"/>
      <c r="I83" s="14"/>
      <c r="J83" s="73"/>
      <c r="K83" s="18"/>
      <c r="L83" s="15"/>
      <c r="M83" s="36"/>
    </row>
    <row r="84" spans="1:13" ht="15.75" thickBot="1" x14ac:dyDescent="0.3">
      <c r="A84" s="35"/>
      <c r="B84" s="14"/>
      <c r="C84" s="15"/>
      <c r="D84" s="15"/>
      <c r="E84" s="56"/>
      <c r="F84" s="16"/>
      <c r="G84" s="17"/>
      <c r="H84" s="15"/>
      <c r="I84" s="14"/>
      <c r="J84" s="73"/>
      <c r="K84" s="18"/>
      <c r="L84" s="15"/>
      <c r="M84" s="36"/>
    </row>
    <row r="85" spans="1:13" ht="15.75" thickBot="1" x14ac:dyDescent="0.3">
      <c r="A85" s="35"/>
      <c r="B85" s="14"/>
      <c r="C85" s="15"/>
      <c r="D85" s="15"/>
      <c r="E85" s="56"/>
      <c r="F85" s="16"/>
      <c r="G85" s="17"/>
      <c r="H85" s="15"/>
      <c r="I85" s="14"/>
      <c r="J85" s="73"/>
      <c r="K85" s="18"/>
      <c r="L85" s="15"/>
      <c r="M85" s="36"/>
    </row>
    <row r="86" spans="1:13" ht="15.75" thickBot="1" x14ac:dyDescent="0.3">
      <c r="A86" s="35"/>
      <c r="B86" s="14"/>
      <c r="C86" s="15"/>
      <c r="D86" s="15"/>
      <c r="E86" s="56"/>
      <c r="F86" s="16"/>
      <c r="G86" s="17"/>
      <c r="H86" s="15"/>
      <c r="I86" s="14"/>
      <c r="J86" s="73"/>
      <c r="K86" s="18"/>
      <c r="L86" s="15"/>
      <c r="M86" s="36"/>
    </row>
    <row r="87" spans="1:13" ht="15.75" thickBot="1" x14ac:dyDescent="0.3">
      <c r="A87" s="35"/>
      <c r="B87" s="14"/>
      <c r="C87" s="15"/>
      <c r="D87" s="15"/>
      <c r="E87" s="56"/>
      <c r="F87" s="16"/>
      <c r="G87" s="17"/>
      <c r="H87" s="15"/>
      <c r="I87" s="14"/>
      <c r="J87" s="73"/>
      <c r="K87" s="18"/>
      <c r="L87" s="15"/>
      <c r="M87" s="36"/>
    </row>
    <row r="88" spans="1:13" ht="15.75" thickBot="1" x14ac:dyDescent="0.3">
      <c r="A88" s="35"/>
      <c r="B88" s="14"/>
      <c r="C88" s="15"/>
      <c r="D88" s="15"/>
      <c r="E88" s="56"/>
      <c r="F88" s="16"/>
      <c r="G88" s="17"/>
      <c r="H88" s="15"/>
      <c r="I88" s="14"/>
      <c r="J88" s="73"/>
      <c r="K88" s="18"/>
      <c r="L88" s="15"/>
      <c r="M88" s="36"/>
    </row>
    <row r="89" spans="1:13" ht="15.75" thickBot="1" x14ac:dyDescent="0.3">
      <c r="A89" s="35"/>
      <c r="B89" s="14"/>
      <c r="C89" s="15"/>
      <c r="D89" s="15"/>
      <c r="E89" s="56"/>
      <c r="F89" s="16"/>
      <c r="G89" s="17"/>
      <c r="H89" s="15"/>
      <c r="I89" s="14"/>
      <c r="J89" s="73"/>
      <c r="K89" s="18"/>
      <c r="L89" s="15"/>
      <c r="M89" s="36"/>
    </row>
    <row r="90" spans="1:13" ht="15.75" thickBot="1" x14ac:dyDescent="0.3">
      <c r="A90" s="35"/>
      <c r="B90" s="14"/>
      <c r="C90" s="15"/>
      <c r="D90" s="15"/>
      <c r="E90" s="56"/>
      <c r="F90" s="16"/>
      <c r="G90" s="17"/>
      <c r="H90" s="15"/>
      <c r="I90" s="14"/>
      <c r="J90" s="73"/>
      <c r="K90" s="18"/>
      <c r="L90" s="15"/>
      <c r="M90" s="36"/>
    </row>
    <row r="91" spans="1:13" ht="15.75" thickBot="1" x14ac:dyDescent="0.3">
      <c r="A91" s="35"/>
      <c r="B91" s="14"/>
      <c r="C91" s="15"/>
      <c r="D91" s="15"/>
      <c r="E91" s="56"/>
      <c r="F91" s="16"/>
      <c r="G91" s="17"/>
      <c r="H91" s="15"/>
      <c r="I91" s="14"/>
      <c r="J91" s="73"/>
      <c r="K91" s="18"/>
      <c r="L91" s="15"/>
      <c r="M91" s="36"/>
    </row>
    <row r="92" spans="1:13" ht="15.75" thickBot="1" x14ac:dyDescent="0.3">
      <c r="A92" s="35"/>
      <c r="B92" s="14"/>
      <c r="C92" s="15"/>
      <c r="D92" s="15"/>
      <c r="E92" s="56"/>
      <c r="F92" s="16"/>
      <c r="G92" s="17"/>
      <c r="H92" s="15"/>
      <c r="I92" s="14"/>
      <c r="J92" s="73"/>
      <c r="K92" s="18"/>
      <c r="L92" s="15"/>
      <c r="M92" s="36"/>
    </row>
    <row r="93" spans="1:13" ht="15.75" thickBot="1" x14ac:dyDescent="0.3">
      <c r="A93" s="35"/>
      <c r="B93" s="14"/>
      <c r="C93" s="15"/>
      <c r="D93" s="15"/>
      <c r="E93" s="56"/>
      <c r="F93" s="16"/>
      <c r="G93" s="17"/>
      <c r="H93" s="15"/>
      <c r="I93" s="14"/>
      <c r="J93" s="73"/>
      <c r="K93" s="18"/>
      <c r="L93" s="15"/>
      <c r="M93" s="36"/>
    </row>
    <row r="94" spans="1:13" ht="15.75" thickBot="1" x14ac:dyDescent="0.3">
      <c r="A94" s="35"/>
      <c r="B94" s="14"/>
      <c r="C94" s="15"/>
      <c r="D94" s="15"/>
      <c r="E94" s="56"/>
      <c r="F94" s="16"/>
      <c r="G94" s="17"/>
      <c r="H94" s="15"/>
      <c r="I94" s="14"/>
      <c r="J94" s="73"/>
      <c r="K94" s="18"/>
      <c r="L94" s="15"/>
      <c r="M94" s="36"/>
    </row>
    <row r="95" spans="1:13" ht="15.75" thickBot="1" x14ac:dyDescent="0.3">
      <c r="A95" s="35"/>
      <c r="B95" s="14"/>
      <c r="C95" s="15"/>
      <c r="D95" s="15"/>
      <c r="E95" s="56"/>
      <c r="F95" s="16"/>
      <c r="G95" s="17"/>
      <c r="H95" s="15"/>
      <c r="I95" s="14"/>
      <c r="J95" s="73"/>
      <c r="K95" s="18"/>
      <c r="L95" s="15"/>
      <c r="M95" s="36"/>
    </row>
    <row r="96" spans="1:13" ht="15.75" thickBot="1" x14ac:dyDescent="0.3">
      <c r="A96" s="35"/>
      <c r="B96" s="14"/>
      <c r="C96" s="15"/>
      <c r="D96" s="15"/>
      <c r="E96" s="56"/>
      <c r="F96" s="16"/>
      <c r="G96" s="17"/>
      <c r="H96" s="15"/>
      <c r="I96" s="14"/>
      <c r="J96" s="73"/>
      <c r="K96" s="18"/>
      <c r="L96" s="15"/>
      <c r="M96" s="36"/>
    </row>
    <row r="97" spans="1:13" ht="15.75" thickBot="1" x14ac:dyDescent="0.3">
      <c r="A97" s="35"/>
      <c r="B97" s="14"/>
      <c r="C97" s="15"/>
      <c r="D97" s="15"/>
      <c r="E97" s="56"/>
      <c r="F97" s="16"/>
      <c r="G97" s="17"/>
      <c r="H97" s="15"/>
      <c r="I97" s="14"/>
      <c r="J97" s="73"/>
      <c r="K97" s="18"/>
      <c r="L97" s="15"/>
      <c r="M97" s="36"/>
    </row>
    <row r="98" spans="1:13" ht="15.75" thickBot="1" x14ac:dyDescent="0.3">
      <c r="A98" s="35"/>
      <c r="B98" s="14"/>
      <c r="C98" s="15"/>
      <c r="D98" s="15"/>
      <c r="E98" s="56"/>
      <c r="F98" s="16"/>
      <c r="G98" s="17"/>
      <c r="H98" s="15"/>
      <c r="I98" s="14"/>
      <c r="J98" s="73"/>
      <c r="K98" s="18"/>
      <c r="L98" s="15"/>
      <c r="M98" s="36"/>
    </row>
    <row r="99" spans="1:13" ht="15.75" thickBot="1" x14ac:dyDescent="0.3">
      <c r="A99" s="35"/>
      <c r="B99" s="14"/>
      <c r="C99" s="15"/>
      <c r="D99" s="15"/>
      <c r="E99" s="56"/>
      <c r="F99" s="16"/>
      <c r="G99" s="17"/>
      <c r="H99" s="15"/>
      <c r="I99" s="14"/>
      <c r="J99" s="73"/>
      <c r="K99" s="18"/>
      <c r="L99" s="15"/>
      <c r="M99" s="36"/>
    </row>
    <row r="100" spans="1:13" ht="15.75" thickBot="1" x14ac:dyDescent="0.3">
      <c r="A100" s="35"/>
      <c r="B100" s="14"/>
      <c r="C100" s="15"/>
      <c r="D100" s="15"/>
      <c r="E100" s="56"/>
      <c r="F100" s="16"/>
      <c r="G100" s="17"/>
      <c r="H100" s="15"/>
      <c r="I100" s="14"/>
      <c r="J100" s="73"/>
      <c r="K100" s="18"/>
      <c r="L100" s="15"/>
      <c r="M100" s="36"/>
    </row>
    <row r="101" spans="1:13" ht="15.75" thickBot="1" x14ac:dyDescent="0.3">
      <c r="A101" s="35"/>
      <c r="B101" s="14"/>
      <c r="C101" s="15"/>
      <c r="D101" s="15"/>
      <c r="E101" s="56"/>
      <c r="F101" s="16"/>
      <c r="G101" s="17"/>
      <c r="H101" s="15"/>
      <c r="I101" s="14"/>
      <c r="J101" s="73"/>
      <c r="K101" s="18"/>
      <c r="L101" s="15"/>
      <c r="M101" s="36"/>
    </row>
    <row r="102" spans="1:13" ht="15.75" thickBot="1" x14ac:dyDescent="0.3">
      <c r="A102" s="35"/>
      <c r="B102" s="14"/>
      <c r="C102" s="15"/>
      <c r="D102" s="15"/>
      <c r="E102" s="56"/>
      <c r="F102" s="16"/>
      <c r="G102" s="17"/>
      <c r="H102" s="15"/>
      <c r="I102" s="14"/>
      <c r="J102" s="73"/>
      <c r="K102" s="18"/>
      <c r="L102" s="15"/>
      <c r="M102" s="36"/>
    </row>
    <row r="103" spans="1:13" ht="15.75" thickBot="1" x14ac:dyDescent="0.3">
      <c r="A103" s="35"/>
      <c r="B103" s="14"/>
      <c r="C103" s="15"/>
      <c r="D103" s="15"/>
      <c r="E103" s="56"/>
      <c r="F103" s="16"/>
      <c r="G103" s="17"/>
      <c r="H103" s="15"/>
      <c r="I103" s="14"/>
      <c r="J103" s="73"/>
      <c r="K103" s="18"/>
      <c r="L103" s="15"/>
      <c r="M103" s="36"/>
    </row>
    <row r="104" spans="1:13" ht="15.75" thickBot="1" x14ac:dyDescent="0.3">
      <c r="A104" s="35"/>
      <c r="B104" s="14"/>
      <c r="C104" s="15"/>
      <c r="D104" s="15"/>
      <c r="E104" s="56"/>
      <c r="F104" s="16"/>
      <c r="G104" s="17"/>
      <c r="H104" s="15"/>
      <c r="I104" s="14"/>
      <c r="J104" s="73"/>
      <c r="K104" s="18"/>
      <c r="L104" s="15"/>
      <c r="M104" s="36"/>
    </row>
    <row r="105" spans="1:13" ht="15.75" thickBot="1" x14ac:dyDescent="0.3">
      <c r="A105" s="35"/>
      <c r="B105" s="14"/>
      <c r="C105" s="15"/>
      <c r="D105" s="15"/>
      <c r="E105" s="56"/>
      <c r="F105" s="16"/>
      <c r="G105" s="17"/>
      <c r="H105" s="15"/>
      <c r="I105" s="14"/>
      <c r="J105" s="73"/>
      <c r="K105" s="18"/>
      <c r="L105" s="15"/>
      <c r="M105" s="36"/>
    </row>
    <row r="106" spans="1:13" ht="15.75" thickBot="1" x14ac:dyDescent="0.3">
      <c r="A106" s="35"/>
      <c r="B106" s="14"/>
      <c r="C106" s="15"/>
      <c r="D106" s="15"/>
      <c r="E106" s="56"/>
      <c r="F106" s="16"/>
      <c r="G106" s="17"/>
      <c r="H106" s="15"/>
      <c r="I106" s="14"/>
      <c r="J106" s="73"/>
      <c r="K106" s="18"/>
      <c r="L106" s="15"/>
      <c r="M106" s="36"/>
    </row>
    <row r="107" spans="1:13" ht="15.75" thickBot="1" x14ac:dyDescent="0.3">
      <c r="A107" s="35"/>
      <c r="B107" s="14"/>
      <c r="C107" s="15"/>
      <c r="D107" s="15"/>
      <c r="E107" s="56"/>
      <c r="F107" s="16"/>
      <c r="G107" s="17"/>
      <c r="H107" s="15"/>
      <c r="I107" s="14"/>
      <c r="J107" s="73"/>
      <c r="K107" s="18"/>
      <c r="L107" s="15"/>
      <c r="M107" s="36"/>
    </row>
    <row r="108" spans="1:13" ht="15.75" thickBot="1" x14ac:dyDescent="0.3">
      <c r="A108" s="35"/>
      <c r="B108" s="14"/>
      <c r="C108" s="15"/>
      <c r="D108" s="15"/>
      <c r="E108" s="56"/>
      <c r="F108" s="16"/>
      <c r="G108" s="17"/>
      <c r="H108" s="15"/>
      <c r="I108" s="14"/>
      <c r="J108" s="73"/>
      <c r="K108" s="18"/>
      <c r="L108" s="15"/>
      <c r="M108" s="36"/>
    </row>
    <row r="109" spans="1:13" ht="15.75" thickBot="1" x14ac:dyDescent="0.3">
      <c r="A109" s="35"/>
      <c r="B109" s="14"/>
      <c r="C109" s="15"/>
      <c r="D109" s="15"/>
      <c r="E109" s="56"/>
      <c r="F109" s="16"/>
      <c r="G109" s="17"/>
      <c r="H109" s="15"/>
      <c r="I109" s="14"/>
      <c r="J109" s="73"/>
      <c r="K109" s="18"/>
      <c r="L109" s="15"/>
      <c r="M109" s="36"/>
    </row>
    <row r="110" spans="1:13" ht="15.75" thickBot="1" x14ac:dyDescent="0.3">
      <c r="A110" s="35"/>
      <c r="B110" s="14"/>
      <c r="C110" s="15"/>
      <c r="D110" s="15"/>
      <c r="E110" s="56"/>
      <c r="F110" s="16"/>
      <c r="G110" s="17"/>
      <c r="H110" s="15"/>
      <c r="I110" s="14"/>
      <c r="J110" s="73"/>
      <c r="K110" s="18"/>
      <c r="L110" s="15"/>
      <c r="M110" s="36"/>
    </row>
    <row r="111" spans="1:13" ht="15.75" thickBot="1" x14ac:dyDescent="0.3">
      <c r="A111" s="35"/>
      <c r="B111" s="14"/>
      <c r="C111" s="15"/>
      <c r="D111" s="15"/>
      <c r="E111" s="56"/>
      <c r="F111" s="16"/>
      <c r="G111" s="17"/>
      <c r="H111" s="15"/>
      <c r="I111" s="14"/>
      <c r="J111" s="73"/>
      <c r="K111" s="18"/>
      <c r="L111" s="15"/>
      <c r="M111" s="36"/>
    </row>
    <row r="112" spans="1:13" ht="15.75" thickBot="1" x14ac:dyDescent="0.3">
      <c r="A112" s="35"/>
      <c r="B112" s="14"/>
      <c r="C112" s="15"/>
      <c r="D112" s="15"/>
      <c r="E112" s="56"/>
      <c r="F112" s="16"/>
      <c r="G112" s="17"/>
      <c r="H112" s="15"/>
      <c r="I112" s="14"/>
      <c r="J112" s="73"/>
      <c r="K112" s="18"/>
      <c r="L112" s="15"/>
      <c r="M112" s="36"/>
    </row>
    <row r="113" spans="1:13" ht="15.75" thickBot="1" x14ac:dyDescent="0.3">
      <c r="A113" s="35"/>
      <c r="B113" s="14"/>
      <c r="C113" s="15"/>
      <c r="D113" s="15"/>
      <c r="E113" s="56"/>
      <c r="F113" s="16"/>
      <c r="G113" s="17"/>
      <c r="H113" s="15"/>
      <c r="I113" s="14"/>
      <c r="J113" s="73"/>
      <c r="K113" s="18"/>
      <c r="L113" s="15"/>
      <c r="M113" s="36"/>
    </row>
    <row r="114" spans="1:13" ht="15.75" thickBot="1" x14ac:dyDescent="0.3">
      <c r="A114" s="35"/>
      <c r="B114" s="14"/>
      <c r="C114" s="15"/>
      <c r="D114" s="15"/>
      <c r="E114" s="56"/>
      <c r="F114" s="16"/>
      <c r="G114" s="17"/>
      <c r="H114" s="15"/>
      <c r="I114" s="14"/>
      <c r="J114" s="73"/>
      <c r="K114" s="18"/>
      <c r="L114" s="15"/>
      <c r="M114" s="36"/>
    </row>
    <row r="115" spans="1:13" ht="15.75" thickBot="1" x14ac:dyDescent="0.3">
      <c r="A115" s="35"/>
      <c r="B115" s="14"/>
      <c r="C115" s="15"/>
      <c r="D115" s="15"/>
      <c r="E115" s="56"/>
      <c r="F115" s="16"/>
      <c r="G115" s="17"/>
      <c r="H115" s="15"/>
      <c r="I115" s="14"/>
      <c r="J115" s="73"/>
      <c r="K115" s="18"/>
      <c r="L115" s="15"/>
      <c r="M115" s="36"/>
    </row>
    <row r="116" spans="1:13" ht="15.75" thickBot="1" x14ac:dyDescent="0.3">
      <c r="A116" s="35"/>
      <c r="B116" s="14"/>
      <c r="C116" s="15"/>
      <c r="D116" s="15"/>
      <c r="E116" s="56"/>
      <c r="F116" s="16"/>
      <c r="G116" s="17"/>
      <c r="H116" s="15"/>
      <c r="I116" s="14"/>
      <c r="J116" s="73"/>
      <c r="K116" s="18"/>
      <c r="L116" s="15"/>
      <c r="M116" s="36"/>
    </row>
    <row r="117" spans="1:13" ht="15.75" thickBot="1" x14ac:dyDescent="0.3">
      <c r="A117" s="35"/>
      <c r="B117" s="14"/>
      <c r="C117" s="15"/>
      <c r="D117" s="15"/>
      <c r="E117" s="56"/>
      <c r="F117" s="16"/>
      <c r="G117" s="17"/>
      <c r="H117" s="15"/>
      <c r="I117" s="14"/>
      <c r="J117" s="73"/>
      <c r="K117" s="18"/>
      <c r="L117" s="15"/>
      <c r="M117" s="36"/>
    </row>
    <row r="118" spans="1:13" ht="15.75" thickBot="1" x14ac:dyDescent="0.3">
      <c r="A118" s="35"/>
      <c r="B118" s="14"/>
      <c r="C118" s="15"/>
      <c r="D118" s="15"/>
      <c r="E118" s="56"/>
      <c r="F118" s="16"/>
      <c r="G118" s="17"/>
      <c r="H118" s="15"/>
      <c r="I118" s="14"/>
      <c r="J118" s="73"/>
      <c r="K118" s="18"/>
      <c r="L118" s="15"/>
      <c r="M118" s="36"/>
    </row>
    <row r="119" spans="1:13" ht="15.75" thickBot="1" x14ac:dyDescent="0.3">
      <c r="A119" s="35"/>
      <c r="B119" s="14"/>
      <c r="C119" s="15"/>
      <c r="D119" s="15"/>
      <c r="E119" s="56"/>
      <c r="F119" s="16"/>
      <c r="G119" s="17"/>
      <c r="H119" s="15"/>
      <c r="I119" s="14"/>
      <c r="J119" s="73"/>
      <c r="K119" s="18"/>
      <c r="L119" s="15"/>
      <c r="M119" s="36"/>
    </row>
    <row r="120" spans="1:13" ht="15.75" thickBot="1" x14ac:dyDescent="0.3">
      <c r="A120" s="35"/>
      <c r="B120" s="14"/>
      <c r="C120" s="15"/>
      <c r="D120" s="15"/>
      <c r="E120" s="56"/>
      <c r="F120" s="16"/>
      <c r="G120" s="17"/>
      <c r="H120" s="15"/>
      <c r="I120" s="14"/>
      <c r="J120" s="73"/>
      <c r="K120" s="18"/>
      <c r="L120" s="15"/>
      <c r="M120" s="36"/>
    </row>
    <row r="121" spans="1:13" ht="15.75" thickBot="1" x14ac:dyDescent="0.3">
      <c r="A121" s="35"/>
      <c r="B121" s="14"/>
      <c r="C121" s="15"/>
      <c r="D121" s="15"/>
      <c r="E121" s="56"/>
      <c r="F121" s="16"/>
      <c r="G121" s="17"/>
      <c r="H121" s="15"/>
      <c r="I121" s="14"/>
      <c r="J121" s="73"/>
      <c r="K121" s="18"/>
      <c r="L121" s="15"/>
      <c r="M121" s="36"/>
    </row>
    <row r="122" spans="1:13" ht="15.75" thickBot="1" x14ac:dyDescent="0.3">
      <c r="A122" s="35"/>
      <c r="B122" s="14"/>
      <c r="C122" s="15"/>
      <c r="D122" s="15"/>
      <c r="E122" s="56"/>
      <c r="F122" s="16"/>
      <c r="G122" s="17"/>
      <c r="H122" s="15"/>
      <c r="I122" s="14"/>
      <c r="J122" s="73"/>
      <c r="K122" s="18"/>
      <c r="L122" s="15"/>
      <c r="M122" s="36"/>
    </row>
    <row r="123" spans="1:13" ht="15.75" thickBot="1" x14ac:dyDescent="0.3">
      <c r="A123" s="35"/>
      <c r="B123" s="14"/>
      <c r="C123" s="15"/>
      <c r="D123" s="15"/>
      <c r="E123" s="56"/>
      <c r="F123" s="16"/>
      <c r="G123" s="17"/>
      <c r="H123" s="15"/>
      <c r="I123" s="14"/>
      <c r="J123" s="73"/>
      <c r="K123" s="18"/>
      <c r="L123" s="15"/>
      <c r="M123" s="36"/>
    </row>
    <row r="124" spans="1:13" ht="15.75" thickBot="1" x14ac:dyDescent="0.3">
      <c r="A124" s="35"/>
      <c r="B124" s="14"/>
      <c r="C124" s="15"/>
      <c r="D124" s="15"/>
      <c r="E124" s="56"/>
      <c r="F124" s="16"/>
      <c r="G124" s="17"/>
      <c r="H124" s="15"/>
      <c r="I124" s="14"/>
      <c r="J124" s="73"/>
      <c r="K124" s="18"/>
      <c r="L124" s="15"/>
      <c r="M124" s="36"/>
    </row>
    <row r="125" spans="1:13" ht="15.75" thickBot="1" x14ac:dyDescent="0.3">
      <c r="A125" s="35"/>
      <c r="B125" s="14"/>
      <c r="C125" s="15"/>
      <c r="D125" s="15"/>
      <c r="E125" s="56"/>
      <c r="F125" s="16"/>
      <c r="G125" s="17"/>
      <c r="H125" s="15"/>
      <c r="I125" s="14"/>
      <c r="J125" s="73"/>
      <c r="K125" s="18"/>
      <c r="L125" s="15"/>
      <c r="M125" s="36"/>
    </row>
    <row r="126" spans="1:13" ht="15.75" thickBot="1" x14ac:dyDescent="0.3">
      <c r="A126" s="35"/>
      <c r="B126" s="14"/>
      <c r="C126" s="15"/>
      <c r="D126" s="15"/>
      <c r="E126" s="56"/>
      <c r="F126" s="16"/>
      <c r="G126" s="17"/>
      <c r="H126" s="15"/>
      <c r="I126" s="14"/>
      <c r="J126" s="73"/>
      <c r="K126" s="18"/>
      <c r="L126" s="15"/>
      <c r="M126" s="36"/>
    </row>
    <row r="127" spans="1:13" ht="15.75" thickBot="1" x14ac:dyDescent="0.3">
      <c r="A127" s="35"/>
      <c r="B127" s="14"/>
      <c r="C127" s="15"/>
      <c r="D127" s="15"/>
      <c r="E127" s="56"/>
      <c r="F127" s="16"/>
      <c r="G127" s="17"/>
      <c r="H127" s="15"/>
      <c r="I127" s="14"/>
      <c r="J127" s="73"/>
      <c r="K127" s="18"/>
      <c r="L127" s="15"/>
      <c r="M127" s="36"/>
    </row>
    <row r="128" spans="1:13" ht="15.75" thickBot="1" x14ac:dyDescent="0.3">
      <c r="A128" s="35"/>
      <c r="B128" s="14"/>
      <c r="C128" s="15"/>
      <c r="D128" s="15"/>
      <c r="E128" s="56"/>
      <c r="F128" s="16"/>
      <c r="G128" s="17"/>
      <c r="H128" s="15"/>
      <c r="I128" s="14"/>
      <c r="J128" s="73"/>
      <c r="K128" s="18"/>
      <c r="L128" s="15"/>
      <c r="M128" s="36"/>
    </row>
    <row r="129" spans="1:13" ht="15.75" thickBot="1" x14ac:dyDescent="0.3">
      <c r="A129" s="35"/>
      <c r="B129" s="14"/>
      <c r="C129" s="15"/>
      <c r="D129" s="15"/>
      <c r="E129" s="56"/>
      <c r="F129" s="16"/>
      <c r="G129" s="17"/>
      <c r="H129" s="15"/>
      <c r="I129" s="14"/>
      <c r="J129" s="73"/>
      <c r="K129" s="18"/>
      <c r="L129" s="15"/>
      <c r="M129" s="36"/>
    </row>
    <row r="130" spans="1:13" ht="15.75" thickBot="1" x14ac:dyDescent="0.3">
      <c r="A130" s="35"/>
      <c r="B130" s="14"/>
      <c r="C130" s="15"/>
      <c r="D130" s="15"/>
      <c r="E130" s="56"/>
      <c r="F130" s="16"/>
      <c r="G130" s="17"/>
      <c r="H130" s="15"/>
      <c r="I130" s="14"/>
      <c r="J130" s="73"/>
      <c r="K130" s="18"/>
      <c r="L130" s="15"/>
      <c r="M130" s="36"/>
    </row>
    <row r="131" spans="1:13" ht="15.75" thickBot="1" x14ac:dyDescent="0.3">
      <c r="A131" s="35"/>
      <c r="B131" s="14"/>
      <c r="C131" s="15"/>
      <c r="D131" s="15"/>
      <c r="E131" s="56"/>
      <c r="F131" s="16"/>
      <c r="G131" s="17"/>
      <c r="H131" s="15"/>
      <c r="I131" s="14"/>
      <c r="J131" s="73"/>
      <c r="K131" s="18"/>
      <c r="L131" s="15"/>
      <c r="M131" s="36"/>
    </row>
    <row r="132" spans="1:13" ht="15.75" thickBot="1" x14ac:dyDescent="0.3">
      <c r="A132" s="35"/>
      <c r="B132" s="14"/>
      <c r="C132" s="15"/>
      <c r="D132" s="15"/>
      <c r="E132" s="56"/>
      <c r="F132" s="16"/>
      <c r="G132" s="17"/>
      <c r="H132" s="15"/>
      <c r="I132" s="14"/>
      <c r="J132" s="73"/>
      <c r="K132" s="18"/>
      <c r="L132" s="15"/>
      <c r="M132" s="36"/>
    </row>
    <row r="133" spans="1:13" ht="15.75" thickBot="1" x14ac:dyDescent="0.3">
      <c r="A133" s="35"/>
      <c r="B133" s="14"/>
      <c r="C133" s="15"/>
      <c r="D133" s="15"/>
      <c r="E133" s="56"/>
      <c r="F133" s="16"/>
      <c r="G133" s="17"/>
      <c r="H133" s="15"/>
      <c r="I133" s="14"/>
      <c r="J133" s="73"/>
      <c r="K133" s="18"/>
      <c r="L133" s="15"/>
      <c r="M133" s="36"/>
    </row>
    <row r="134" spans="1:13" ht="15.75" thickBot="1" x14ac:dyDescent="0.3">
      <c r="A134" s="35"/>
      <c r="B134" s="14"/>
      <c r="C134" s="15"/>
      <c r="D134" s="15"/>
      <c r="E134" s="56"/>
      <c r="F134" s="16"/>
      <c r="G134" s="17"/>
      <c r="H134" s="15"/>
      <c r="I134" s="14"/>
      <c r="J134" s="73"/>
      <c r="K134" s="18"/>
      <c r="L134" s="15"/>
      <c r="M134" s="36"/>
    </row>
    <row r="135" spans="1:13" ht="15.75" thickBot="1" x14ac:dyDescent="0.3">
      <c r="A135" s="35"/>
      <c r="B135" s="14"/>
      <c r="C135" s="15"/>
      <c r="D135" s="15"/>
      <c r="E135" s="56"/>
      <c r="F135" s="16"/>
      <c r="G135" s="17"/>
      <c r="H135" s="15"/>
      <c r="I135" s="14"/>
      <c r="J135" s="73"/>
      <c r="K135" s="18"/>
      <c r="L135" s="15"/>
      <c r="M135" s="36"/>
    </row>
    <row r="136" spans="1:13" ht="15.75" thickBot="1" x14ac:dyDescent="0.3">
      <c r="A136" s="35"/>
      <c r="B136" s="14"/>
      <c r="C136" s="15"/>
      <c r="D136" s="15"/>
      <c r="E136" s="56"/>
      <c r="F136" s="16"/>
      <c r="G136" s="17"/>
      <c r="H136" s="15"/>
      <c r="I136" s="14"/>
      <c r="J136" s="73"/>
      <c r="K136" s="18"/>
      <c r="L136" s="15"/>
      <c r="M136" s="36"/>
    </row>
    <row r="137" spans="1:13" ht="15.75" thickBot="1" x14ac:dyDescent="0.3">
      <c r="A137" s="35"/>
      <c r="B137" s="14"/>
      <c r="C137" s="15"/>
      <c r="D137" s="15"/>
      <c r="E137" s="56"/>
      <c r="F137" s="16"/>
      <c r="G137" s="17"/>
      <c r="H137" s="15"/>
      <c r="I137" s="14"/>
      <c r="J137" s="73"/>
      <c r="K137" s="18"/>
      <c r="L137" s="15"/>
      <c r="M137" s="36"/>
    </row>
    <row r="138" spans="1:13" ht="15.75" thickBot="1" x14ac:dyDescent="0.3">
      <c r="A138" s="35"/>
      <c r="B138" s="14"/>
      <c r="C138" s="15"/>
      <c r="D138" s="15"/>
      <c r="E138" s="56"/>
      <c r="F138" s="16"/>
      <c r="G138" s="17"/>
      <c r="H138" s="15"/>
      <c r="I138" s="14"/>
      <c r="J138" s="73"/>
      <c r="K138" s="18"/>
      <c r="L138" s="15"/>
      <c r="M138" s="36"/>
    </row>
    <row r="139" spans="1:13" ht="15.75" thickBot="1" x14ac:dyDescent="0.3">
      <c r="A139" s="35"/>
      <c r="B139" s="14"/>
      <c r="C139" s="15"/>
      <c r="D139" s="15"/>
      <c r="E139" s="56"/>
      <c r="F139" s="16"/>
      <c r="G139" s="17"/>
      <c r="H139" s="15"/>
      <c r="I139" s="14"/>
      <c r="J139" s="73"/>
      <c r="K139" s="18"/>
      <c r="L139" s="15"/>
      <c r="M139" s="36"/>
    </row>
    <row r="140" spans="1:13" ht="15.75" thickBot="1" x14ac:dyDescent="0.3">
      <c r="A140" s="35"/>
      <c r="B140" s="14"/>
      <c r="C140" s="15"/>
      <c r="D140" s="15"/>
      <c r="E140" s="56"/>
      <c r="F140" s="16"/>
      <c r="G140" s="17"/>
      <c r="H140" s="15"/>
      <c r="I140" s="14"/>
      <c r="J140" s="73"/>
      <c r="K140" s="18"/>
      <c r="L140" s="15"/>
      <c r="M140" s="36"/>
    </row>
    <row r="141" spans="1:13" ht="15.75" thickBot="1" x14ac:dyDescent="0.3">
      <c r="A141" s="35"/>
      <c r="B141" s="14"/>
      <c r="C141" s="15"/>
      <c r="D141" s="15"/>
      <c r="E141" s="56"/>
      <c r="F141" s="16"/>
      <c r="G141" s="17"/>
      <c r="H141" s="15"/>
      <c r="I141" s="14"/>
      <c r="J141" s="73"/>
      <c r="K141" s="18"/>
      <c r="L141" s="15"/>
      <c r="M141" s="36"/>
    </row>
    <row r="142" spans="1:13" ht="15.75" thickBot="1" x14ac:dyDescent="0.3">
      <c r="A142" s="35"/>
      <c r="B142" s="14"/>
      <c r="C142" s="15"/>
      <c r="D142" s="15"/>
      <c r="E142" s="56"/>
      <c r="F142" s="16"/>
      <c r="G142" s="17"/>
      <c r="H142" s="15"/>
      <c r="I142" s="14"/>
      <c r="J142" s="73"/>
      <c r="K142" s="18"/>
      <c r="L142" s="15"/>
      <c r="M142" s="36"/>
    </row>
    <row r="143" spans="1:13" ht="15.75" thickBot="1" x14ac:dyDescent="0.3">
      <c r="A143" s="35"/>
      <c r="B143" s="14"/>
      <c r="C143" s="15"/>
      <c r="D143" s="15"/>
      <c r="E143" s="56"/>
      <c r="F143" s="16"/>
      <c r="G143" s="17"/>
      <c r="H143" s="15"/>
      <c r="I143" s="14"/>
      <c r="J143" s="73"/>
      <c r="K143" s="18"/>
      <c r="L143" s="15"/>
      <c r="M143" s="36"/>
    </row>
    <row r="144" spans="1:13" ht="15.75" thickBot="1" x14ac:dyDescent="0.3">
      <c r="A144" s="35"/>
      <c r="B144" s="14"/>
      <c r="C144" s="15"/>
      <c r="D144" s="15"/>
      <c r="E144" s="56"/>
      <c r="F144" s="16"/>
      <c r="G144" s="17"/>
      <c r="H144" s="15"/>
      <c r="I144" s="14"/>
      <c r="J144" s="73"/>
      <c r="K144" s="18"/>
      <c r="L144" s="15"/>
      <c r="M144" s="36"/>
    </row>
    <row r="145" spans="1:13" ht="15.75" thickBot="1" x14ac:dyDescent="0.3">
      <c r="A145" s="35"/>
      <c r="B145" s="14"/>
      <c r="C145" s="15"/>
      <c r="D145" s="15"/>
      <c r="E145" s="56"/>
      <c r="F145" s="16"/>
      <c r="G145" s="17"/>
      <c r="H145" s="15"/>
      <c r="I145" s="14"/>
      <c r="J145" s="73"/>
      <c r="K145" s="18"/>
      <c r="L145" s="15"/>
      <c r="M145" s="36"/>
    </row>
    <row r="146" spans="1:13" ht="15.75" thickBot="1" x14ac:dyDescent="0.3">
      <c r="A146" s="35"/>
      <c r="B146" s="14"/>
      <c r="C146" s="15"/>
      <c r="D146" s="15"/>
      <c r="E146" s="56"/>
      <c r="F146" s="16"/>
      <c r="G146" s="17"/>
      <c r="H146" s="15"/>
      <c r="I146" s="14"/>
      <c r="J146" s="73"/>
      <c r="K146" s="18"/>
      <c r="L146" s="15"/>
      <c r="M146" s="36"/>
    </row>
    <row r="147" spans="1:13" ht="15.75" thickBot="1" x14ac:dyDescent="0.3">
      <c r="A147" s="35"/>
      <c r="B147" s="14"/>
      <c r="C147" s="15"/>
      <c r="D147" s="15"/>
      <c r="E147" s="56"/>
      <c r="F147" s="16"/>
      <c r="G147" s="17"/>
      <c r="H147" s="15"/>
      <c r="I147" s="14"/>
      <c r="J147" s="73"/>
      <c r="K147" s="18"/>
      <c r="L147" s="15"/>
      <c r="M147" s="36"/>
    </row>
    <row r="148" spans="1:13" ht="15.75" thickBot="1" x14ac:dyDescent="0.3">
      <c r="A148" s="35"/>
      <c r="B148" s="14"/>
      <c r="C148" s="15"/>
      <c r="D148" s="15"/>
      <c r="E148" s="56"/>
      <c r="F148" s="16"/>
      <c r="G148" s="17"/>
      <c r="H148" s="15"/>
      <c r="I148" s="14"/>
      <c r="J148" s="73"/>
      <c r="K148" s="18"/>
      <c r="L148" s="15"/>
      <c r="M148" s="36"/>
    </row>
  </sheetData>
  <mergeCells count="1">
    <mergeCell ref="A2:M2"/>
  </mergeCells>
  <conditionalFormatting sqref="C1:H1 C3 F3:H3 C149:H1048576 E4:G4 I4:K4 M4">
    <cfRule type="cellIs" dxfId="172" priority="553" operator="equal">
      <formula>"Nee"</formula>
    </cfRule>
  </conditionalFormatting>
  <conditionalFormatting sqref="L1 L3 L149:L1048576">
    <cfRule type="cellIs" dxfId="171" priority="550" operator="equal">
      <formula>"Gesloten"</formula>
    </cfRule>
    <cfRule type="cellIs" dxfId="170" priority="551" operator="equal">
      <formula>"In behandeling"</formula>
    </cfRule>
    <cfRule type="cellIs" dxfId="169" priority="552" operator="equal">
      <formula>"Open"</formula>
    </cfRule>
  </conditionalFormatting>
  <conditionalFormatting sqref="E5:E8 H4:H52">
    <cfRule type="cellIs" dxfId="168" priority="274" operator="equal">
      <formula>"Nee"</formula>
    </cfRule>
  </conditionalFormatting>
  <conditionalFormatting sqref="F8:G8 F6:G6">
    <cfRule type="cellIs" dxfId="167" priority="265" operator="equal">
      <formula>"Nee"</formula>
    </cfRule>
  </conditionalFormatting>
  <conditionalFormatting sqref="C4">
    <cfRule type="cellIs" dxfId="166" priority="535" operator="equal">
      <formula>"Nee"</formula>
    </cfRule>
  </conditionalFormatting>
  <conditionalFormatting sqref="C9:C10">
    <cfRule type="cellIs" dxfId="165" priority="258" operator="equal">
      <formula>"Nee"</formula>
    </cfRule>
  </conditionalFormatting>
  <conditionalFormatting sqref="L15">
    <cfRule type="cellIs" dxfId="164" priority="218" operator="equal">
      <formula>"Gesloten"</formula>
    </cfRule>
    <cfRule type="cellIs" dxfId="163" priority="219" operator="equal">
      <formula>"In behandeling"</formula>
    </cfRule>
    <cfRule type="cellIs" dxfId="162" priority="220" operator="equal">
      <formula>"Open"</formula>
    </cfRule>
  </conditionalFormatting>
  <conditionalFormatting sqref="L18">
    <cfRule type="cellIs" dxfId="161" priority="209" operator="equal">
      <formula>"Gesloten"</formula>
    </cfRule>
    <cfRule type="cellIs" dxfId="160" priority="210" operator="equal">
      <formula>"In behandeling"</formula>
    </cfRule>
    <cfRule type="cellIs" dxfId="159" priority="211" operator="equal">
      <formula>"Open"</formula>
    </cfRule>
  </conditionalFormatting>
  <conditionalFormatting sqref="C53 C55 C57 C59 C61 C63 C65 C67 C69 C71 C73 C75 C77 C79 C81 C83 C85 C87 C89 C91 C93 C95 C97 C99 C101 C103 C105 C107 C109 C111 C113 C115 C117 C119 C121 C123 C125 C127 C129 C131 C133 C135 C137 C139 C141 C143 C145 C147 H53 H55 H57 H59 H61 H63 H65 H67 H69 H71 H73 H75 H77 H79 H81 H83 H85 H87 H89 H91 H93 H95 H97 H99 H101 H103 H105 H107 H109 H111 H113 H115 H117 H119 H121 H123 H125 H127 H129 H131 H133 H135 H137 H139 H141 H143 H145 H147">
    <cfRule type="cellIs" dxfId="158" priority="428" operator="equal">
      <formula>"Nee"</formula>
    </cfRule>
  </conditionalFormatting>
  <conditionalFormatting sqref="F53 F55 F57 F59 F61 F63 F65 F67 F69 F71 F73 F75 F77 F79 F81 F83 F85 F87 F89 F91 F93 F95 F97 F99 F101 F103 F105 F107 F109 F111 F113 F115 F117 F119 F121 F123 F125 F127 F129 F131 F133 F135 F137 F139 F141 F143 F145 F147">
    <cfRule type="containsBlanks" priority="423">
      <formula>LEN(TRIM(F53))=0</formula>
    </cfRule>
    <cfRule type="containsBlanks" priority="424">
      <formula>LEN(TRIM(F53))=0</formula>
    </cfRule>
  </conditionalFormatting>
  <conditionalFormatting sqref="H53 H55 H57 H59 H61 H63 H65 H67 H69 H71 H73 H75 H77 H79 H81 H83 H85 H87 H89 H91 H93 H95 H97 H99 H101 H103 H105 H107 H109 H111 H113 H115 H117 H119 H121 H123 H125 H127 H129 H131 H133 H135 H137 H139 H141 H143 H145 H147">
    <cfRule type="cellIs" dxfId="157" priority="420" operator="between">
      <formula>5</formula>
      <formula>8</formula>
    </cfRule>
    <cfRule type="cellIs" dxfId="156" priority="421" operator="between">
      <formula>0</formula>
      <formula>4</formula>
    </cfRule>
    <cfRule type="cellIs" dxfId="155" priority="422" operator="between">
      <formula>9</formula>
      <formula>25</formula>
    </cfRule>
  </conditionalFormatting>
  <conditionalFormatting sqref="C54 C56 C58 C60 C62 C64 C66 C68 C70 C72 C74 C76 C78 C80 C82 C84 C86 C88 C90 C92 C94 C96 C98 C100 C102 C104 C106 C108 C110 C112 C114 C116 C118 C120 C122 C124 C126 C128 C130 C132 C134 C136 C138 C140 C142 C144 C146 C148">
    <cfRule type="cellIs" dxfId="154" priority="419" operator="equal">
      <formula>"Nee"</formula>
    </cfRule>
  </conditionalFormatting>
  <conditionalFormatting sqref="F54 F56 F58 F60 F62 F64 F66 F68 F70 F72 F74 F76 F78 F80 F82 F84 F86 F88 F90 F92 F94 F96 F98 F100 F102 F104 F106 F108 F110 F112 F114 F116 F118 F120 F122 F124 F126 F128 F130 F132 F134 F136 F138 F140 F142 F144 F146 F148">
    <cfRule type="containsBlanks" priority="417">
      <formula>LEN(TRIM(F54))=0</formula>
    </cfRule>
    <cfRule type="containsBlanks" priority="418">
      <formula>LEN(TRIM(F54))=0</formula>
    </cfRule>
  </conditionalFormatting>
  <conditionalFormatting sqref="H54 H56 H58 H60 H62 H64 H66 H68 H70 H72 H74 H76 H78 H80 H82 H84 H86 H88 H90 H92 H94 H96 H98 H100 H102 H104 H106 H108 H110 H112 H114 H116 H118 H120 H122 H124 H126 H128 H130 H132 H134 H136 H138 H140 H142 H144 H146 H148">
    <cfRule type="cellIs" dxfId="153" priority="404" operator="equal">
      <formula>"Nee"</formula>
    </cfRule>
  </conditionalFormatting>
  <conditionalFormatting sqref="H54 H56 H58 H60 H62 H64 H66 H68 H70 H72 H74 H76 H78 H80 H82 H84 H86 H88 H90 H92 H94 H96 H98 H100 H102 H104 H106 H108 H110 H112 H114 H116 H118 H120 H122 H124 H126 H128 H130 H132 H134 H136 H138 H140 H142 H144 H146 H148">
    <cfRule type="cellIs" dxfId="152" priority="401" operator="between">
      <formula>5</formula>
      <formula>8</formula>
    </cfRule>
    <cfRule type="cellIs" dxfId="151" priority="402" operator="between">
      <formula>0</formula>
      <formula>4</formula>
    </cfRule>
    <cfRule type="cellIs" dxfId="150" priority="403" operator="between">
      <formula>9</formula>
      <formula>25</formula>
    </cfRule>
  </conditionalFormatting>
  <conditionalFormatting sqref="L41:L44">
    <cfRule type="cellIs" dxfId="149" priority="82" operator="equal">
      <formula>"Gesloten"</formula>
    </cfRule>
    <cfRule type="cellIs" dxfId="148" priority="83" operator="equal">
      <formula>"In behandeling"</formula>
    </cfRule>
    <cfRule type="cellIs" dxfId="147" priority="84" operator="equal">
      <formula>"Open"</formula>
    </cfRule>
  </conditionalFormatting>
  <conditionalFormatting sqref="L54 L56 L58 L60 L62 L64 L66 L68 L70 L72 L74 L76 L78 L80 L82 L84 L86 L88 L90 L92 L94 L96 L98 L100 L102 L104 L106 L108 L110 L112 L114 L116 L118 L120 L122 L124 L126 L128 L130 L132 L134 L136 L138 L140 L142 L144 L146 L148">
    <cfRule type="cellIs" dxfId="146" priority="294" operator="equal">
      <formula>"Gesloten"</formula>
    </cfRule>
    <cfRule type="cellIs" dxfId="145" priority="295" operator="equal">
      <formula>"In behandeling"</formula>
    </cfRule>
    <cfRule type="cellIs" dxfId="144" priority="296" operator="equal">
      <formula>"Open"</formula>
    </cfRule>
  </conditionalFormatting>
  <conditionalFormatting sqref="L53 L55 L57 L59 L61 L63 L65 L67 L69 L71 L73 L75 L77 L79 L81 L83 L85 L87 L89 L91 L93 L95 L97 L99 L101 L103 L105 L107 L109 L111 L113 L115 L117 L119 L121 L123 L125 L127 L129 L131 L133 L135 L137 L139 L141 L143 L145 L147">
    <cfRule type="cellIs" dxfId="143" priority="288" operator="equal">
      <formula>"Gesloten"</formula>
    </cfRule>
    <cfRule type="cellIs" dxfId="142" priority="289" operator="equal">
      <formula>"In behandeling"</formula>
    </cfRule>
    <cfRule type="cellIs" dxfId="141" priority="290" operator="equal">
      <formula>"Open"</formula>
    </cfRule>
  </conditionalFormatting>
  <conditionalFormatting sqref="L51:L52">
    <cfRule type="cellIs" dxfId="140" priority="7" operator="equal">
      <formula>"Gesloten"</formula>
    </cfRule>
    <cfRule type="cellIs" dxfId="139" priority="8" operator="equal">
      <formula>"In behandeling"</formula>
    </cfRule>
    <cfRule type="cellIs" dxfId="138" priority="9" operator="equal">
      <formula>"Open"</formula>
    </cfRule>
  </conditionalFormatting>
  <conditionalFormatting sqref="C5:C8">
    <cfRule type="cellIs" dxfId="137" priority="275" operator="equal">
      <formula>"Nee"</formula>
    </cfRule>
  </conditionalFormatting>
  <conditionalFormatting sqref="L4:L7">
    <cfRule type="cellIs" dxfId="136" priority="271" operator="equal">
      <formula>"Gesloten"</formula>
    </cfRule>
    <cfRule type="cellIs" dxfId="135" priority="272" operator="equal">
      <formula>"In behandeling"</formula>
    </cfRule>
    <cfRule type="cellIs" dxfId="134" priority="273" operator="equal">
      <formula>"Open"</formula>
    </cfRule>
  </conditionalFormatting>
  <conditionalFormatting sqref="F7 F5">
    <cfRule type="containsBlanks" priority="269">
      <formula>LEN(TRIM(F5))=0</formula>
    </cfRule>
    <cfRule type="containsBlanks" priority="270">
      <formula>LEN(TRIM(F5))=0</formula>
    </cfRule>
  </conditionalFormatting>
  <conditionalFormatting sqref="H4:H52">
    <cfRule type="cellIs" dxfId="133" priority="266" operator="between">
      <formula>5</formula>
      <formula>8</formula>
    </cfRule>
    <cfRule type="cellIs" dxfId="132" priority="267" operator="between">
      <formula>0</formula>
      <formula>4</formula>
    </cfRule>
    <cfRule type="cellIs" dxfId="131" priority="268" operator="between">
      <formula>9</formula>
      <formula>25</formula>
    </cfRule>
  </conditionalFormatting>
  <conditionalFormatting sqref="L8">
    <cfRule type="cellIs" dxfId="130" priority="262" operator="equal">
      <formula>"Gesloten"</formula>
    </cfRule>
    <cfRule type="cellIs" dxfId="129" priority="263" operator="equal">
      <formula>"In behandeling"</formula>
    </cfRule>
    <cfRule type="cellIs" dxfId="128" priority="264" operator="equal">
      <formula>"Open"</formula>
    </cfRule>
  </conditionalFormatting>
  <conditionalFormatting sqref="L9:L10">
    <cfRule type="cellIs" dxfId="127" priority="259" operator="equal">
      <formula>"Gesloten"</formula>
    </cfRule>
    <cfRule type="cellIs" dxfId="126" priority="260" operator="equal">
      <formula>"In behandeling"</formula>
    </cfRule>
    <cfRule type="cellIs" dxfId="125" priority="261" operator="equal">
      <formula>"Open"</formula>
    </cfRule>
  </conditionalFormatting>
  <conditionalFormatting sqref="F9:F10">
    <cfRule type="containsBlanks" priority="256">
      <formula>LEN(TRIM(F9))=0</formula>
    </cfRule>
    <cfRule type="containsBlanks" priority="257">
      <formula>LEN(TRIM(F9))=0</formula>
    </cfRule>
  </conditionalFormatting>
  <conditionalFormatting sqref="L11">
    <cfRule type="cellIs" dxfId="124" priority="250" operator="equal">
      <formula>"Gesloten"</formula>
    </cfRule>
    <cfRule type="cellIs" dxfId="123" priority="251" operator="equal">
      <formula>"In behandeling"</formula>
    </cfRule>
    <cfRule type="cellIs" dxfId="122" priority="252" operator="equal">
      <formula>"Open"</formula>
    </cfRule>
  </conditionalFormatting>
  <conditionalFormatting sqref="C11:C12">
    <cfRule type="cellIs" dxfId="121" priority="249" operator="equal">
      <formula>"Nee"</formula>
    </cfRule>
  </conditionalFormatting>
  <conditionalFormatting sqref="F11">
    <cfRule type="containsBlanks" priority="247">
      <formula>LEN(TRIM(F11))=0</formula>
    </cfRule>
    <cfRule type="containsBlanks" priority="248">
      <formula>LEN(TRIM(F11))=0</formula>
    </cfRule>
  </conditionalFormatting>
  <conditionalFormatting sqref="L12">
    <cfRule type="cellIs" dxfId="120" priority="240" operator="equal">
      <formula>"Gesloten"</formula>
    </cfRule>
    <cfRule type="cellIs" dxfId="119" priority="241" operator="equal">
      <formula>"In behandeling"</formula>
    </cfRule>
    <cfRule type="cellIs" dxfId="118" priority="242" operator="equal">
      <formula>"Open"</formula>
    </cfRule>
  </conditionalFormatting>
  <conditionalFormatting sqref="F12">
    <cfRule type="containsBlanks" priority="238">
      <formula>LEN(TRIM(F12))=0</formula>
    </cfRule>
    <cfRule type="containsBlanks" priority="239">
      <formula>LEN(TRIM(F12))=0</formula>
    </cfRule>
  </conditionalFormatting>
  <conditionalFormatting sqref="C13:C21">
    <cfRule type="cellIs" dxfId="117" priority="233" operator="equal">
      <formula>"Nee"</formula>
    </cfRule>
  </conditionalFormatting>
  <conditionalFormatting sqref="F13 F20:F21">
    <cfRule type="containsBlanks" priority="230">
      <formula>LEN(TRIM(F13))=0</formula>
    </cfRule>
    <cfRule type="containsBlanks" priority="231">
      <formula>LEN(TRIM(F13))=0</formula>
    </cfRule>
  </conditionalFormatting>
  <conditionalFormatting sqref="L13">
    <cfRule type="cellIs" dxfId="116" priority="224" operator="equal">
      <formula>"Gesloten"</formula>
    </cfRule>
    <cfRule type="cellIs" dxfId="115" priority="225" operator="equal">
      <formula>"In behandeling"</formula>
    </cfRule>
    <cfRule type="cellIs" dxfId="114" priority="226" operator="equal">
      <formula>"Open"</formula>
    </cfRule>
  </conditionalFormatting>
  <conditionalFormatting sqref="L14">
    <cfRule type="cellIs" dxfId="113" priority="221" operator="equal">
      <formula>"Gesloten"</formula>
    </cfRule>
    <cfRule type="cellIs" dxfId="112" priority="222" operator="equal">
      <formula>"In behandeling"</formula>
    </cfRule>
    <cfRule type="cellIs" dxfId="111" priority="223" operator="equal">
      <formula>"Open"</formula>
    </cfRule>
  </conditionalFormatting>
  <conditionalFormatting sqref="L16">
    <cfRule type="cellIs" dxfId="110" priority="215" operator="equal">
      <formula>"Gesloten"</formula>
    </cfRule>
    <cfRule type="cellIs" dxfId="109" priority="216" operator="equal">
      <formula>"In behandeling"</formula>
    </cfRule>
    <cfRule type="cellIs" dxfId="108" priority="217" operator="equal">
      <formula>"Open"</formula>
    </cfRule>
  </conditionalFormatting>
  <conditionalFormatting sqref="L17">
    <cfRule type="cellIs" dxfId="107" priority="212" operator="equal">
      <formula>"Gesloten"</formula>
    </cfRule>
    <cfRule type="cellIs" dxfId="106" priority="213" operator="equal">
      <formula>"In behandeling"</formula>
    </cfRule>
    <cfRule type="cellIs" dxfId="105" priority="214" operator="equal">
      <formula>"Open"</formula>
    </cfRule>
  </conditionalFormatting>
  <conditionalFormatting sqref="L19">
    <cfRule type="cellIs" dxfId="104" priority="206" operator="equal">
      <formula>"Gesloten"</formula>
    </cfRule>
    <cfRule type="cellIs" dxfId="103" priority="207" operator="equal">
      <formula>"In behandeling"</formula>
    </cfRule>
    <cfRule type="cellIs" dxfId="102" priority="208" operator="equal">
      <formula>"Open"</formula>
    </cfRule>
  </conditionalFormatting>
  <conditionalFormatting sqref="L20">
    <cfRule type="cellIs" dxfId="101" priority="203" operator="equal">
      <formula>"Gesloten"</formula>
    </cfRule>
    <cfRule type="cellIs" dxfId="100" priority="204" operator="equal">
      <formula>"In behandeling"</formula>
    </cfRule>
    <cfRule type="cellIs" dxfId="99" priority="205" operator="equal">
      <formula>"Open"</formula>
    </cfRule>
  </conditionalFormatting>
  <conditionalFormatting sqref="F14">
    <cfRule type="containsBlanks" priority="201">
      <formula>LEN(TRIM(F14))=0</formula>
    </cfRule>
    <cfRule type="containsBlanks" priority="202">
      <formula>LEN(TRIM(F14))=0</formula>
    </cfRule>
  </conditionalFormatting>
  <conditionalFormatting sqref="F15">
    <cfRule type="containsBlanks" priority="199">
      <formula>LEN(TRIM(F15))=0</formula>
    </cfRule>
    <cfRule type="containsBlanks" priority="200">
      <formula>LEN(TRIM(F15))=0</formula>
    </cfRule>
  </conditionalFormatting>
  <conditionalFormatting sqref="F16">
    <cfRule type="containsBlanks" priority="197">
      <formula>LEN(TRIM(F16))=0</formula>
    </cfRule>
    <cfRule type="containsBlanks" priority="198">
      <formula>LEN(TRIM(F16))=0</formula>
    </cfRule>
  </conditionalFormatting>
  <conditionalFormatting sqref="F17">
    <cfRule type="containsBlanks" priority="195">
      <formula>LEN(TRIM(F17))=0</formula>
    </cfRule>
    <cfRule type="containsBlanks" priority="196">
      <formula>LEN(TRIM(F17))=0</formula>
    </cfRule>
  </conditionalFormatting>
  <conditionalFormatting sqref="F18">
    <cfRule type="containsBlanks" priority="193">
      <formula>LEN(TRIM(F18))=0</formula>
    </cfRule>
    <cfRule type="containsBlanks" priority="194">
      <formula>LEN(TRIM(F18))=0</formula>
    </cfRule>
  </conditionalFormatting>
  <conditionalFormatting sqref="F19">
    <cfRule type="containsBlanks" priority="191">
      <formula>LEN(TRIM(F19))=0</formula>
    </cfRule>
    <cfRule type="containsBlanks" priority="192">
      <formula>LEN(TRIM(F19))=0</formula>
    </cfRule>
  </conditionalFormatting>
  <conditionalFormatting sqref="L21">
    <cfRule type="cellIs" dxfId="98" priority="188" operator="equal">
      <formula>"Gesloten"</formula>
    </cfRule>
    <cfRule type="cellIs" dxfId="97" priority="189" operator="equal">
      <formula>"In behandeling"</formula>
    </cfRule>
    <cfRule type="cellIs" dxfId="96" priority="190" operator="equal">
      <formula>"Open"</formula>
    </cfRule>
  </conditionalFormatting>
  <conditionalFormatting sqref="C22:C26">
    <cfRule type="cellIs" dxfId="95" priority="187" operator="equal">
      <formula>"Nee"</formula>
    </cfRule>
  </conditionalFormatting>
  <conditionalFormatting sqref="F22:F23">
    <cfRule type="containsBlanks" priority="185">
      <formula>LEN(TRIM(F22))=0</formula>
    </cfRule>
    <cfRule type="containsBlanks" priority="186">
      <formula>LEN(TRIM(F22))=0</formula>
    </cfRule>
  </conditionalFormatting>
  <conditionalFormatting sqref="F24">
    <cfRule type="containsBlanks" priority="182">
      <formula>LEN(TRIM(F24))=0</formula>
    </cfRule>
    <cfRule type="containsBlanks" priority="183">
      <formula>LEN(TRIM(F24))=0</formula>
    </cfRule>
  </conditionalFormatting>
  <conditionalFormatting sqref="L24">
    <cfRule type="cellIs" dxfId="94" priority="176" operator="equal">
      <formula>"Gesloten"</formula>
    </cfRule>
    <cfRule type="cellIs" dxfId="93" priority="177" operator="equal">
      <formula>"In behandeling"</formula>
    </cfRule>
    <cfRule type="cellIs" dxfId="92" priority="178" operator="equal">
      <formula>"Open"</formula>
    </cfRule>
  </conditionalFormatting>
  <conditionalFormatting sqref="F25">
    <cfRule type="containsBlanks" priority="173">
      <formula>LEN(TRIM(F25))=0</formula>
    </cfRule>
    <cfRule type="containsBlanks" priority="174">
      <formula>LEN(TRIM(F25))=0</formula>
    </cfRule>
  </conditionalFormatting>
  <conditionalFormatting sqref="L25">
    <cfRule type="cellIs" dxfId="91" priority="167" operator="equal">
      <formula>"Gesloten"</formula>
    </cfRule>
    <cfRule type="cellIs" dxfId="90" priority="168" operator="equal">
      <formula>"In behandeling"</formula>
    </cfRule>
    <cfRule type="cellIs" dxfId="89" priority="169" operator="equal">
      <formula>"Open"</formula>
    </cfRule>
  </conditionalFormatting>
  <conditionalFormatting sqref="C40">
    <cfRule type="cellIs" dxfId="88" priority="90" operator="equal">
      <formula>"Nee"</formula>
    </cfRule>
  </conditionalFormatting>
  <conditionalFormatting sqref="F26">
    <cfRule type="containsBlanks" priority="164">
      <formula>LEN(TRIM(F26))=0</formula>
    </cfRule>
    <cfRule type="containsBlanks" priority="165">
      <formula>LEN(TRIM(F26))=0</formula>
    </cfRule>
  </conditionalFormatting>
  <conditionalFormatting sqref="L26">
    <cfRule type="cellIs" dxfId="87" priority="158" operator="equal">
      <formula>"Gesloten"</formula>
    </cfRule>
    <cfRule type="cellIs" dxfId="86" priority="159" operator="equal">
      <formula>"In behandeling"</formula>
    </cfRule>
    <cfRule type="cellIs" dxfId="85" priority="160" operator="equal">
      <formula>"Open"</formula>
    </cfRule>
  </conditionalFormatting>
  <conditionalFormatting sqref="L23">
    <cfRule type="cellIs" dxfId="84" priority="155" operator="equal">
      <formula>"Gesloten"</formula>
    </cfRule>
    <cfRule type="cellIs" dxfId="83" priority="156" operator="equal">
      <formula>"In behandeling"</formula>
    </cfRule>
    <cfRule type="cellIs" dxfId="82" priority="157" operator="equal">
      <formula>"Open"</formula>
    </cfRule>
  </conditionalFormatting>
  <conditionalFormatting sqref="L22">
    <cfRule type="cellIs" dxfId="81" priority="152" operator="equal">
      <formula>"Gesloten"</formula>
    </cfRule>
    <cfRule type="cellIs" dxfId="80" priority="153" operator="equal">
      <formula>"In behandeling"</formula>
    </cfRule>
    <cfRule type="cellIs" dxfId="79" priority="154" operator="equal">
      <formula>"Open"</formula>
    </cfRule>
  </conditionalFormatting>
  <conditionalFormatting sqref="C27:C30">
    <cfRule type="cellIs" dxfId="78" priority="151" operator="equal">
      <formula>"Nee"</formula>
    </cfRule>
  </conditionalFormatting>
  <conditionalFormatting sqref="F27">
    <cfRule type="containsBlanks" priority="148">
      <formula>LEN(TRIM(F27))=0</formula>
    </cfRule>
    <cfRule type="containsBlanks" priority="149">
      <formula>LEN(TRIM(F27))=0</formula>
    </cfRule>
  </conditionalFormatting>
  <conditionalFormatting sqref="L27">
    <cfRule type="cellIs" dxfId="77" priority="142" operator="equal">
      <formula>"Gesloten"</formula>
    </cfRule>
    <cfRule type="cellIs" dxfId="76" priority="143" operator="equal">
      <formula>"In behandeling"</formula>
    </cfRule>
    <cfRule type="cellIs" dxfId="75" priority="144" operator="equal">
      <formula>"Open"</formula>
    </cfRule>
  </conditionalFormatting>
  <conditionalFormatting sqref="L28:L30">
    <cfRule type="cellIs" dxfId="74" priority="139" operator="equal">
      <formula>"Gesloten"</formula>
    </cfRule>
    <cfRule type="cellIs" dxfId="73" priority="140" operator="equal">
      <formula>"In behandeling"</formula>
    </cfRule>
    <cfRule type="cellIs" dxfId="72" priority="141" operator="equal">
      <formula>"Open"</formula>
    </cfRule>
  </conditionalFormatting>
  <conditionalFormatting sqref="F28:F30">
    <cfRule type="containsBlanks" priority="136">
      <formula>LEN(TRIM(F28))=0</formula>
    </cfRule>
    <cfRule type="containsBlanks" priority="137">
      <formula>LEN(TRIM(F28))=0</formula>
    </cfRule>
  </conditionalFormatting>
  <conditionalFormatting sqref="L31">
    <cfRule type="cellIs" dxfId="71" priority="129" operator="equal">
      <formula>"Gesloten"</formula>
    </cfRule>
    <cfRule type="cellIs" dxfId="70" priority="130" operator="equal">
      <formula>"In behandeling"</formula>
    </cfRule>
    <cfRule type="cellIs" dxfId="69" priority="131" operator="equal">
      <formula>"Open"</formula>
    </cfRule>
  </conditionalFormatting>
  <conditionalFormatting sqref="F31:F33">
    <cfRule type="containsBlanks" priority="127">
      <formula>LEN(TRIM(F31))=0</formula>
    </cfRule>
    <cfRule type="containsBlanks" priority="128">
      <formula>LEN(TRIM(F31))=0</formula>
    </cfRule>
  </conditionalFormatting>
  <conditionalFormatting sqref="C31:C33">
    <cfRule type="cellIs" dxfId="68" priority="123" operator="equal">
      <formula>"Nee"</formula>
    </cfRule>
  </conditionalFormatting>
  <conditionalFormatting sqref="L32">
    <cfRule type="cellIs" dxfId="67" priority="120" operator="equal">
      <formula>"Gesloten"</formula>
    </cfRule>
    <cfRule type="cellIs" dxfId="66" priority="121" operator="equal">
      <formula>"In behandeling"</formula>
    </cfRule>
    <cfRule type="cellIs" dxfId="65" priority="122" operator="equal">
      <formula>"Open"</formula>
    </cfRule>
  </conditionalFormatting>
  <conditionalFormatting sqref="L33">
    <cfRule type="cellIs" dxfId="64" priority="117" operator="equal">
      <formula>"Gesloten"</formula>
    </cfRule>
    <cfRule type="cellIs" dxfId="63" priority="118" operator="equal">
      <formula>"In behandeling"</formula>
    </cfRule>
    <cfRule type="cellIs" dxfId="62" priority="119" operator="equal">
      <formula>"Open"</formula>
    </cfRule>
  </conditionalFormatting>
  <conditionalFormatting sqref="F34:F36">
    <cfRule type="containsBlanks" priority="115">
      <formula>LEN(TRIM(F34))=0</formula>
    </cfRule>
    <cfRule type="containsBlanks" priority="116">
      <formula>LEN(TRIM(F34))=0</formula>
    </cfRule>
  </conditionalFormatting>
  <conditionalFormatting sqref="C34:C36">
    <cfRule type="cellIs" dxfId="61" priority="114" operator="equal">
      <formula>"Nee"</formula>
    </cfRule>
  </conditionalFormatting>
  <conditionalFormatting sqref="L34">
    <cfRule type="cellIs" dxfId="60" priority="111" operator="equal">
      <formula>"Gesloten"</formula>
    </cfRule>
    <cfRule type="cellIs" dxfId="59" priority="112" operator="equal">
      <formula>"In behandeling"</formula>
    </cfRule>
    <cfRule type="cellIs" dxfId="58" priority="113" operator="equal">
      <formula>"Open"</formula>
    </cfRule>
  </conditionalFormatting>
  <conditionalFormatting sqref="L35">
    <cfRule type="cellIs" dxfId="57" priority="108" operator="equal">
      <formula>"Gesloten"</formula>
    </cfRule>
    <cfRule type="cellIs" dxfId="56" priority="109" operator="equal">
      <formula>"In behandeling"</formula>
    </cfRule>
    <cfRule type="cellIs" dxfId="55" priority="110" operator="equal">
      <formula>"Open"</formula>
    </cfRule>
  </conditionalFormatting>
  <conditionalFormatting sqref="L36">
    <cfRule type="cellIs" dxfId="54" priority="105" operator="equal">
      <formula>"Gesloten"</formula>
    </cfRule>
    <cfRule type="cellIs" dxfId="53" priority="106" operator="equal">
      <formula>"In behandeling"</formula>
    </cfRule>
    <cfRule type="cellIs" dxfId="52" priority="107" operator="equal">
      <formula>"Open"</formula>
    </cfRule>
  </conditionalFormatting>
  <conditionalFormatting sqref="F37:F39">
    <cfRule type="containsBlanks" priority="103">
      <formula>LEN(TRIM(F37))=0</formula>
    </cfRule>
    <cfRule type="containsBlanks" priority="104">
      <formula>LEN(TRIM(F37))=0</formula>
    </cfRule>
  </conditionalFormatting>
  <conditionalFormatting sqref="C37:C39">
    <cfRule type="cellIs" dxfId="51" priority="102" operator="equal">
      <formula>"Nee"</formula>
    </cfRule>
  </conditionalFormatting>
  <conditionalFormatting sqref="L37">
    <cfRule type="cellIs" dxfId="50" priority="99" operator="equal">
      <formula>"Gesloten"</formula>
    </cfRule>
    <cfRule type="cellIs" dxfId="49" priority="100" operator="equal">
      <formula>"In behandeling"</formula>
    </cfRule>
    <cfRule type="cellIs" dxfId="48" priority="101" operator="equal">
      <formula>"Open"</formula>
    </cfRule>
  </conditionalFormatting>
  <conditionalFormatting sqref="L38">
    <cfRule type="cellIs" dxfId="47" priority="96" operator="equal">
      <formula>"Gesloten"</formula>
    </cfRule>
    <cfRule type="cellIs" dxfId="46" priority="97" operator="equal">
      <formula>"In behandeling"</formula>
    </cfRule>
    <cfRule type="cellIs" dxfId="45" priority="98" operator="equal">
      <formula>"Open"</formula>
    </cfRule>
  </conditionalFormatting>
  <conditionalFormatting sqref="L39">
    <cfRule type="cellIs" dxfId="44" priority="93" operator="equal">
      <formula>"Gesloten"</formula>
    </cfRule>
    <cfRule type="cellIs" dxfId="43" priority="94" operator="equal">
      <formula>"In behandeling"</formula>
    </cfRule>
    <cfRule type="cellIs" dxfId="42" priority="95" operator="equal">
      <formula>"Open"</formula>
    </cfRule>
  </conditionalFormatting>
  <conditionalFormatting sqref="F40">
    <cfRule type="containsBlanks" priority="91">
      <formula>LEN(TRIM(F40))=0</formula>
    </cfRule>
    <cfRule type="containsBlanks" priority="92">
      <formula>LEN(TRIM(F40))=0</formula>
    </cfRule>
  </conditionalFormatting>
  <conditionalFormatting sqref="L40">
    <cfRule type="cellIs" dxfId="41" priority="87" operator="equal">
      <formula>"Gesloten"</formula>
    </cfRule>
    <cfRule type="cellIs" dxfId="40" priority="88" operator="equal">
      <formula>"In behandeling"</formula>
    </cfRule>
    <cfRule type="cellIs" dxfId="39" priority="89" operator="equal">
      <formula>"Open"</formula>
    </cfRule>
  </conditionalFormatting>
  <conditionalFormatting sqref="C41:C44">
    <cfRule type="cellIs" dxfId="38" priority="86" operator="equal">
      <formula>"Nee"</formula>
    </cfRule>
  </conditionalFormatting>
  <conditionalFormatting sqref="F41:F44">
    <cfRule type="containsBlanks" priority="80">
      <formula>LEN(TRIM(F41))=0</formula>
    </cfRule>
    <cfRule type="containsBlanks" priority="81">
      <formula>LEN(TRIM(F41))=0</formula>
    </cfRule>
  </conditionalFormatting>
  <conditionalFormatting sqref="L47">
    <cfRule type="cellIs" dxfId="37" priority="24" operator="equal">
      <formula>"Gesloten"</formula>
    </cfRule>
    <cfRule type="cellIs" dxfId="36" priority="25" operator="equal">
      <formula>"In behandeling"</formula>
    </cfRule>
    <cfRule type="cellIs" dxfId="35" priority="26" operator="equal">
      <formula>"Open"</formula>
    </cfRule>
  </conditionalFormatting>
  <conditionalFormatting sqref="C45:C48">
    <cfRule type="cellIs" dxfId="34" priority="41" operator="equal">
      <formula>"Nee"</formula>
    </cfRule>
  </conditionalFormatting>
  <conditionalFormatting sqref="L45">
    <cfRule type="cellIs" dxfId="33" priority="38" operator="equal">
      <formula>"Gesloten"</formula>
    </cfRule>
    <cfRule type="cellIs" dxfId="32" priority="39" operator="equal">
      <formula>"In behandeling"</formula>
    </cfRule>
    <cfRule type="cellIs" dxfId="31" priority="40" operator="equal">
      <formula>"Open"</formula>
    </cfRule>
  </conditionalFormatting>
  <conditionalFormatting sqref="F45:F48">
    <cfRule type="containsBlanks" priority="36">
      <formula>LEN(TRIM(F45))=0</formula>
    </cfRule>
    <cfRule type="containsBlanks" priority="37">
      <formula>LEN(TRIM(F45))=0</formula>
    </cfRule>
  </conditionalFormatting>
  <conditionalFormatting sqref="L48">
    <cfRule type="cellIs" dxfId="30" priority="30" operator="equal">
      <formula>"Gesloten"</formula>
    </cfRule>
    <cfRule type="cellIs" dxfId="29" priority="31" operator="equal">
      <formula>"In behandeling"</formula>
    </cfRule>
    <cfRule type="cellIs" dxfId="28" priority="32" operator="equal">
      <formula>"Open"</formula>
    </cfRule>
  </conditionalFormatting>
  <conditionalFormatting sqref="L46">
    <cfRule type="cellIs" dxfId="27" priority="27" operator="equal">
      <formula>"Gesloten"</formula>
    </cfRule>
    <cfRule type="cellIs" dxfId="26" priority="28" operator="equal">
      <formula>"In behandeling"</formula>
    </cfRule>
    <cfRule type="cellIs" dxfId="25" priority="29" operator="equal">
      <formula>"Open"</formula>
    </cfRule>
  </conditionalFormatting>
  <conditionalFormatting sqref="C49:C50">
    <cfRule type="cellIs" dxfId="24" priority="23" operator="equal">
      <formula>"Nee"</formula>
    </cfRule>
  </conditionalFormatting>
  <conditionalFormatting sqref="F49:F50">
    <cfRule type="containsBlanks" priority="21">
      <formula>LEN(TRIM(F49))=0</formula>
    </cfRule>
    <cfRule type="containsBlanks" priority="22">
      <formula>LEN(TRIM(F49))=0</formula>
    </cfRule>
  </conditionalFormatting>
  <conditionalFormatting sqref="L50">
    <cfRule type="cellIs" dxfId="23" priority="11" operator="equal">
      <formula>"Gesloten"</formula>
    </cfRule>
    <cfRule type="cellIs" dxfId="22" priority="12" operator="equal">
      <formula>"In behandeling"</formula>
    </cfRule>
    <cfRule type="cellIs" dxfId="21" priority="13" operator="equal">
      <formula>"Open"</formula>
    </cfRule>
  </conditionalFormatting>
  <conditionalFormatting sqref="L49">
    <cfRule type="cellIs" dxfId="20" priority="14" operator="equal">
      <formula>"Gesloten"</formula>
    </cfRule>
    <cfRule type="cellIs" dxfId="19" priority="15" operator="equal">
      <formula>"In behandeling"</formula>
    </cfRule>
    <cfRule type="cellIs" dxfId="18" priority="16" operator="equal">
      <formula>"Open"</formula>
    </cfRule>
  </conditionalFormatting>
  <conditionalFormatting sqref="C51:C52">
    <cfRule type="cellIs" dxfId="17" priority="10" operator="equal">
      <formula>"Nee"</formula>
    </cfRule>
  </conditionalFormatting>
  <conditionalFormatting sqref="F51:F52">
    <cfRule type="containsBlanks" priority="5">
      <formula>LEN(TRIM(F51))=0</formula>
    </cfRule>
    <cfRule type="containsBlanks" priority="6">
      <formula>LEN(TRIM(F51))=0</formula>
    </cfRule>
  </conditionalFormatting>
  <dataValidations count="3">
    <dataValidation type="list" allowBlank="1" showInputMessage="1" showErrorMessage="1" sqref="L4:L10 L13:L148" xr:uid="{00000000-0002-0000-0800-000000000000}">
      <formula1>"Open,In behandeling,Gesloten"</formula1>
    </dataValidation>
    <dataValidation type="list" allowBlank="1" showInputMessage="1" showErrorMessage="1" promptTitle="Kans" prompt="1 Verwaarloosbaar_x000a_2 Onwaarschijnlijk_x000a_3 Mogelijk_x000a_4 Waarschijnlijk_x000a_5 Vrijwel zeker" sqref="F5:F148" xr:uid="{00000000-0002-0000-0800-000001000000}">
      <formula1>"-,1,2,3,4,5"</formula1>
    </dataValidation>
    <dataValidation type="list" allowBlank="1" showInputMessage="1" showErrorMessage="1" promptTitle="Effect" prompt="0 Verwaarloosbaar_x000a_1 Gering_x000a_2 Matig_x000a_3 Ernstig_x000a_4 Zeer ernstig_x000a_5 Ramp" sqref="G5:G148" xr:uid="{00000000-0002-0000-0800-000002000000}">
      <formula1>"-,0,1,2,3,4,5"</formula1>
    </dataValidation>
  </dataValidations>
  <printOptions horizontalCentered="1" verticalCentered="1"/>
  <pageMargins left="0.70866141732283472" right="0.70866141732283472" top="0.74803149606299213" bottom="0.74803149606299213" header="0.31496062992125984" footer="0.31496062992125984"/>
  <pageSetup scale="36" fitToHeight="0" orientation="landscape" r:id="rId1"/>
  <rowBreaks count="1" manualBreakCount="1">
    <brk id="52" max="12" man="1"/>
  </rowBreaks>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Voorblad RI&amp;E</vt:lpstr>
      <vt:lpstr>1. Evenementen</vt:lpstr>
      <vt:lpstr>2. Gebouwen en accommodaties</vt:lpstr>
      <vt:lpstr>3. Bedrijfshulpverlening</vt:lpstr>
      <vt:lpstr>4. Noodsituaties</vt:lpstr>
      <vt:lpstr>5. Veiligheidsrisico's</vt:lpstr>
      <vt:lpstr>6. Sportspecifieke risico's</vt:lpstr>
      <vt:lpstr>7. Beleid</vt:lpstr>
      <vt:lpstr>ACTIELIJST</vt:lpstr>
      <vt:lpstr>'1. Evenementen'!Afdrukbereik</vt:lpstr>
      <vt:lpstr>'2. Gebouwen en accommodaties'!Afdrukbereik</vt:lpstr>
      <vt:lpstr>'3. Bedrijfshulpverlening'!Afdrukbereik</vt:lpstr>
      <vt:lpstr>'4. Noodsituaties'!Afdrukbereik</vt:lpstr>
      <vt:lpstr>'5. Veiligheidsrisico''s'!Afdrukbereik</vt:lpstr>
      <vt:lpstr>'6. Sportspecifieke risico''s'!Afdrukbereik</vt:lpstr>
      <vt:lpstr>'7. Beleid'!Afdrukbereik</vt:lpstr>
      <vt:lpstr>ACTIELIJST!Afdrukbereik</vt:lpstr>
      <vt:lpstr>'Voorblad RI&amp;E'!Afdrukbereik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2022-08-08T10:05:21Z</dcterms:modified>
</cp:coreProperties>
</file>